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学校番号一覧" sheetId="1" r:id="rId4"/>
    <sheet state="visible" name="学校用入力シート" sheetId="2" r:id="rId5"/>
    <sheet state="visible" name="学校用印刷シート" sheetId="3" r:id="rId6"/>
    <sheet state="visible" name="地域クラブ活動・地域移行部活動用入力シート" sheetId="4" r:id="rId7"/>
    <sheet state="visible" name="地域クラブ活動・地域移行部活動用印刷シート" sheetId="5" r:id="rId8"/>
    <sheet state="visible" name="アサミ用" sheetId="6" r:id="rId9"/>
  </sheets>
  <definedNames/>
  <calcPr/>
</workbook>
</file>

<file path=xl/sharedStrings.xml><?xml version="1.0" encoding="utf-8"?>
<sst xmlns="http://schemas.openxmlformats.org/spreadsheetml/2006/main" count="1050" uniqueCount="531">
  <si>
    <t>学校番号</t>
  </si>
  <si>
    <t>学校名</t>
  </si>
  <si>
    <t>郵便</t>
  </si>
  <si>
    <t>住所</t>
  </si>
  <si>
    <t>略称</t>
  </si>
  <si>
    <t>大府市立大府中学校</t>
  </si>
  <si>
    <t>474-0026</t>
  </si>
  <si>
    <t>愛知県大府市桃山町三丁目216</t>
  </si>
  <si>
    <t>大府中</t>
  </si>
  <si>
    <t>大府市立大府西中学校</t>
  </si>
  <si>
    <t>474-0052</t>
  </si>
  <si>
    <t>愛知県大府市長草町車池11</t>
  </si>
  <si>
    <t>大府西中</t>
  </si>
  <si>
    <t>大府市立大府北中学校</t>
  </si>
  <si>
    <t>474-0073</t>
  </si>
  <si>
    <t>愛知県大府市東新町3-3-1</t>
  </si>
  <si>
    <t>大府北中</t>
  </si>
  <si>
    <t>大府市立大府南中学校</t>
  </si>
  <si>
    <t>474-0045</t>
  </si>
  <si>
    <t>愛知県大府市馬池町3-21</t>
  </si>
  <si>
    <t>大府南中</t>
  </si>
  <si>
    <t>阿久比町立阿久比中学校</t>
  </si>
  <si>
    <t>470-2212</t>
  </si>
  <si>
    <t>愛知県知多郡阿久比町卯坂半田ヶ峯1</t>
  </si>
  <si>
    <t>阿久比中</t>
  </si>
  <si>
    <t>半田市立半田中学校</t>
  </si>
  <si>
    <t>475-0905</t>
  </si>
  <si>
    <t>愛知県半田市岩滑東町5-80</t>
  </si>
  <si>
    <t>半田中</t>
  </si>
  <si>
    <t>半田市立成岩中学校</t>
  </si>
  <si>
    <t>475-0922</t>
  </si>
  <si>
    <t>愛知県半田市昭和町3-8</t>
  </si>
  <si>
    <t>成岩中</t>
  </si>
  <si>
    <t>半田市立乙川中学校</t>
  </si>
  <si>
    <t>475-0087</t>
  </si>
  <si>
    <t>愛知県半田市大池町3-1</t>
  </si>
  <si>
    <t>乙川中</t>
  </si>
  <si>
    <t>武豊町立武豊中学校</t>
  </si>
  <si>
    <t>470-2412</t>
  </si>
  <si>
    <t>愛知県知多郡武豊町中根4-5</t>
  </si>
  <si>
    <t>武豊中</t>
  </si>
  <si>
    <t>常滑市立鬼崎中学校</t>
  </si>
  <si>
    <t>鬼崎中</t>
  </si>
  <si>
    <t>常滑市立常滑中学校</t>
  </si>
  <si>
    <t>479-0018</t>
  </si>
  <si>
    <t>愛知県常滑市二ノ田15-14</t>
  </si>
  <si>
    <t>常滑中</t>
  </si>
  <si>
    <t>東海市立加木屋中学校</t>
  </si>
  <si>
    <t>愛知県東海市加木屋町西御獄18番地の1</t>
  </si>
  <si>
    <t>加木屋中</t>
  </si>
  <si>
    <t>知多市立旭南中学校</t>
  </si>
  <si>
    <t>愛知県知多市金沢字中向山１３２</t>
  </si>
  <si>
    <t>旭南中</t>
  </si>
  <si>
    <t>愛知淑徳中学校</t>
  </si>
  <si>
    <t>464-8671</t>
  </si>
  <si>
    <t>愛知県名古屋市千種区桜が丘23</t>
  </si>
  <si>
    <t>淑徳中</t>
  </si>
  <si>
    <t>名古屋大学教育学部附属中学校</t>
  </si>
  <si>
    <t>464-8601</t>
  </si>
  <si>
    <t>愛知県名古屋市千種区不老町 名古屋大学教育学部附属中学校</t>
  </si>
  <si>
    <t>名大附中</t>
  </si>
  <si>
    <t>名古屋経済大学市邨中学校</t>
  </si>
  <si>
    <t>愛知県名古屋市千種区北千種3丁目1番37号</t>
  </si>
  <si>
    <t>名経大市邨中</t>
  </si>
  <si>
    <t>愛工大附属中学校</t>
  </si>
  <si>
    <t>464-8540</t>
  </si>
  <si>
    <t>愛知県名古屋市千種区若水3-2-12</t>
  </si>
  <si>
    <t>愛工大附中</t>
  </si>
  <si>
    <t>東海中学校</t>
  </si>
  <si>
    <t>461-0003</t>
  </si>
  <si>
    <t>愛知県名古屋市東区筒井1-2-35</t>
  </si>
  <si>
    <t>東海中</t>
  </si>
  <si>
    <t>南山中学校（男子部）</t>
  </si>
  <si>
    <t>466-0838</t>
  </si>
  <si>
    <t>愛知県名古屋市昭和区五軒家町6</t>
  </si>
  <si>
    <t>南山中</t>
  </si>
  <si>
    <t>南山中学校（女子部）</t>
  </si>
  <si>
    <t>466-0833</t>
  </si>
  <si>
    <t>愛知県名古屋市昭和区隼人町17</t>
  </si>
  <si>
    <t>椙山中学校</t>
  </si>
  <si>
    <t>464-0832</t>
  </si>
  <si>
    <t>愛知県名古屋市千種区山添町2-2</t>
  </si>
  <si>
    <t>椙山中</t>
  </si>
  <si>
    <t>名古屋中学校</t>
  </si>
  <si>
    <t>461-8676</t>
  </si>
  <si>
    <t>愛知県名古屋市東区砂田橋2-1-58</t>
  </si>
  <si>
    <t>名古屋中</t>
  </si>
  <si>
    <t>名古屋市立萩山中学校</t>
  </si>
  <si>
    <t>萩山中</t>
  </si>
  <si>
    <t>名古屋市立藤森中学校</t>
  </si>
  <si>
    <t>465-0047</t>
  </si>
  <si>
    <t>愛知県名古屋市名東区小池町66</t>
  </si>
  <si>
    <t>藤森中</t>
  </si>
  <si>
    <t>名古屋市立鎌倉台中学校</t>
  </si>
  <si>
    <t>456-0016</t>
  </si>
  <si>
    <t>愛知県名古屋市緑区鎌倉台2-402</t>
  </si>
  <si>
    <t>鎌倉台中</t>
  </si>
  <si>
    <t>名古屋市立猪高中学校</t>
  </si>
  <si>
    <t>465-0027</t>
  </si>
  <si>
    <t>愛知県名古屋市名東区丁田町33</t>
  </si>
  <si>
    <t>猪高中</t>
  </si>
  <si>
    <t>名古屋市立高針台中学校</t>
  </si>
  <si>
    <t>465-0055</t>
  </si>
  <si>
    <t>愛知県名古屋市名東区勢子坊3-801</t>
  </si>
  <si>
    <t>高針台中</t>
  </si>
  <si>
    <t>名古屋市立有松中学校</t>
  </si>
  <si>
    <t>愛知県名古屋市緑区有松町桶狭間高根39-83</t>
  </si>
  <si>
    <t>有松中</t>
  </si>
  <si>
    <t>名古屋市立若水中学校</t>
  </si>
  <si>
    <t>愛知県名古屋市千種区若水二丁目6-1</t>
  </si>
  <si>
    <t>若水中</t>
  </si>
  <si>
    <t>名古屋市立港北中学校</t>
  </si>
  <si>
    <t>455-0067</t>
  </si>
  <si>
    <t>愛知県名古屋市港区港北町2丁目1番地</t>
  </si>
  <si>
    <t>港北中</t>
  </si>
  <si>
    <t>名古屋市立原中学校</t>
  </si>
  <si>
    <t xml:space="preserve">原中　</t>
  </si>
  <si>
    <t>名古屋市立猪子石中学校</t>
  </si>
  <si>
    <t>猪子石中</t>
  </si>
  <si>
    <t>名古屋市立守山北中学校</t>
  </si>
  <si>
    <t>愛知県名古屋市守山区松坂町116-1</t>
  </si>
  <si>
    <t>守山北中</t>
  </si>
  <si>
    <t>名古屋市立守山中学校</t>
  </si>
  <si>
    <t>愛知県名古屋市守山区大屋敷１３－６３</t>
  </si>
  <si>
    <t>守山中</t>
  </si>
  <si>
    <t>名古屋市立守山東中学校</t>
  </si>
  <si>
    <t>愛知県名古屋市守山区小幡5丁目7番3号</t>
  </si>
  <si>
    <t>守山東中</t>
  </si>
  <si>
    <t>名古屋市立神丘中学校</t>
  </si>
  <si>
    <t>愛知県名古屋市名東区神丘町１－１８</t>
  </si>
  <si>
    <t>神丘中</t>
  </si>
  <si>
    <t>春日井市立中部中学校</t>
  </si>
  <si>
    <t>愛知県春日井市王子町４番地</t>
  </si>
  <si>
    <t>春日井中部中</t>
  </si>
  <si>
    <t>春日井市立東部中学校</t>
  </si>
  <si>
    <t>愛知県春日井市篠木町6-1315-1</t>
  </si>
  <si>
    <t>春日井東部中</t>
  </si>
  <si>
    <t>春日井市立鷹来中学校</t>
  </si>
  <si>
    <t>486-0804</t>
  </si>
  <si>
    <t>愛知県春日井市鷹来町3316</t>
  </si>
  <si>
    <t>鷹来中</t>
  </si>
  <si>
    <t>春日井市立南城中学校</t>
  </si>
  <si>
    <t>486-0852</t>
  </si>
  <si>
    <t>愛知県春日井市下市場町1-2-3</t>
  </si>
  <si>
    <t>南城中</t>
  </si>
  <si>
    <t>春日井市立松原中学校</t>
  </si>
  <si>
    <t>486-0803</t>
  </si>
  <si>
    <t>愛知県春日井市西山町3-8-8</t>
  </si>
  <si>
    <t>松原中</t>
  </si>
  <si>
    <t>春日井市立岩成台中学校</t>
  </si>
  <si>
    <t>487-0033</t>
  </si>
  <si>
    <t>愛知県春日井市岩成台8-2</t>
  </si>
  <si>
    <t>岩成台中</t>
  </si>
  <si>
    <t>春日井市立柏原中学校</t>
  </si>
  <si>
    <t>486-0913</t>
  </si>
  <si>
    <t>愛知県春日井市柏原町5-375</t>
  </si>
  <si>
    <t>柏原中</t>
  </si>
  <si>
    <t>春日井市立西部中学校</t>
  </si>
  <si>
    <t>486-0904</t>
  </si>
  <si>
    <t>愛知県春日井市宮町字宮町１７５番地</t>
  </si>
  <si>
    <t>春日井西部中</t>
  </si>
  <si>
    <t>春日井市立石尾台中学校</t>
  </si>
  <si>
    <t>石尾台中</t>
  </si>
  <si>
    <t>春日井市立高蔵寺中学校</t>
  </si>
  <si>
    <t>高蔵寺中</t>
  </si>
  <si>
    <t>聖霊中学校</t>
  </si>
  <si>
    <t>489-0863</t>
  </si>
  <si>
    <t>愛知県瀬戸市せいれい町2</t>
  </si>
  <si>
    <t>聖霊中</t>
  </si>
  <si>
    <t>大成中学校</t>
  </si>
  <si>
    <t>愛知県一宮市千秋町小山字大福田1878-2</t>
  </si>
  <si>
    <t>大成中</t>
  </si>
  <si>
    <t>長久手市立北中学校</t>
  </si>
  <si>
    <t>長久手北中</t>
  </si>
  <si>
    <t>長久手市立長久手中学校</t>
  </si>
  <si>
    <t>長久手中</t>
  </si>
  <si>
    <t>小牧市立岩崎中学校</t>
  </si>
  <si>
    <t>岩崎中</t>
  </si>
  <si>
    <t>小牧市立篠岡中学校</t>
  </si>
  <si>
    <t>篠岡中</t>
  </si>
  <si>
    <t>小牧市立桃陵中学校</t>
  </si>
  <si>
    <t>485-0813</t>
  </si>
  <si>
    <t>愛知県小牧市桃ヶ丘二丁目1</t>
  </si>
  <si>
    <t>桃陵中</t>
  </si>
  <si>
    <t>尾張旭市立東中学校</t>
  </si>
  <si>
    <t>尾張旭東中</t>
  </si>
  <si>
    <t>尾張旭市立旭中学校</t>
  </si>
  <si>
    <t>旭中</t>
  </si>
  <si>
    <t>愛西市立佐織西中学校</t>
  </si>
  <si>
    <t>佐織西中</t>
  </si>
  <si>
    <t>瀬戸市立南山中学校</t>
  </si>
  <si>
    <t>瀬戸南山中</t>
  </si>
  <si>
    <t>瀬戸市立水野中学校</t>
  </si>
  <si>
    <t>水野中</t>
  </si>
  <si>
    <t>瀬戸市立幡山中学校</t>
  </si>
  <si>
    <t>幡山中</t>
  </si>
  <si>
    <t>一宮市立尾西第二中学校</t>
  </si>
  <si>
    <t>尾西第二中</t>
  </si>
  <si>
    <t>豊川市立中部中学校</t>
  </si>
  <si>
    <t>442-0862</t>
  </si>
  <si>
    <t>愛知県豊川市市田町西浦41</t>
  </si>
  <si>
    <t>豊川中部中</t>
  </si>
  <si>
    <t>豊川市立南部中学校</t>
  </si>
  <si>
    <t>豊川南部中</t>
  </si>
  <si>
    <t>豊川市立西部中学校</t>
  </si>
  <si>
    <t>442-0854</t>
  </si>
  <si>
    <t xml:space="preserve">愛知県豊川市国府町岡本24-2 </t>
  </si>
  <si>
    <t>豊川西部中</t>
  </si>
  <si>
    <t>豊橋市立高師台中学校</t>
  </si>
  <si>
    <t>441-8113</t>
  </si>
  <si>
    <t>愛知県豊橋市西幸町浜地328</t>
  </si>
  <si>
    <t>高師台中</t>
  </si>
  <si>
    <t>豊橋市立南稜中学校</t>
  </si>
  <si>
    <t>441-8134</t>
  </si>
  <si>
    <t>愛知県豊橋市植田町字的場50</t>
  </si>
  <si>
    <t>豊橋南稜中</t>
  </si>
  <si>
    <t>豊橋市立章南中学校</t>
  </si>
  <si>
    <t>章南中</t>
  </si>
  <si>
    <t>豊橋市立本郷中学校</t>
  </si>
  <si>
    <t>愛知県豊橋市高師本郷町竹ノ内90-1</t>
  </si>
  <si>
    <t>本郷中</t>
  </si>
  <si>
    <t>豊橋市立高豊中学校</t>
  </si>
  <si>
    <t>高豊中</t>
  </si>
  <si>
    <t>岡﨑市立東海中学校</t>
  </si>
  <si>
    <t>444-3513</t>
  </si>
  <si>
    <t>愛知県岡崎市山綱町中柴51</t>
  </si>
  <si>
    <t>岡崎東海中</t>
  </si>
  <si>
    <t>岡﨑市立六ツ美中学校</t>
  </si>
  <si>
    <t>六ツ美中</t>
  </si>
  <si>
    <t>岡崎市立六ッ美北中学校</t>
  </si>
  <si>
    <t>愛知県岡崎市井内町六反2番地</t>
  </si>
  <si>
    <t>六ツ美北中</t>
  </si>
  <si>
    <t>岡﨑市立矢作北中学校</t>
  </si>
  <si>
    <t>444-0903</t>
  </si>
  <si>
    <t>愛知県岡崎市東大友町塚本57-3</t>
  </si>
  <si>
    <t>矢作北中</t>
  </si>
  <si>
    <t>岡崎市立竜海中学校</t>
  </si>
  <si>
    <t>愛知県岡崎市明大寺町字栗林48-1</t>
  </si>
  <si>
    <t>竜海中</t>
  </si>
  <si>
    <t>西尾市立東部中学校</t>
  </si>
  <si>
    <t>愛知県西尾市下永良町西後落２０</t>
  </si>
  <si>
    <t>西尾東部中</t>
  </si>
  <si>
    <t>西尾市立西尾中学校</t>
  </si>
  <si>
    <t>445-0063</t>
  </si>
  <si>
    <t>愛知県西尾市今川町土井堀1</t>
  </si>
  <si>
    <t>西尾中</t>
  </si>
  <si>
    <t>西尾市立平坂中学校</t>
  </si>
  <si>
    <t>444-0305</t>
  </si>
  <si>
    <t>愛知県西尾市平坂町吉山1-1</t>
  </si>
  <si>
    <t>平坂中</t>
  </si>
  <si>
    <t>新城市立鳳来中学校</t>
  </si>
  <si>
    <t>愛知県新城市長篠仲野１</t>
  </si>
  <si>
    <t>鳳来中</t>
  </si>
  <si>
    <t>蒲郡市立蒲郡中学校</t>
  </si>
  <si>
    <t>愛知県蒲郡市新井町１３番地１８号</t>
  </si>
  <si>
    <t>蒲郡中</t>
  </si>
  <si>
    <t>蒲郡市立大塚中学校</t>
  </si>
  <si>
    <t>愛知県蒲郡市大塚町南向山5-3</t>
  </si>
  <si>
    <t>大塚中</t>
  </si>
  <si>
    <t>桜丘中学校</t>
  </si>
  <si>
    <t>愛知県豊橋市南牛川2丁目１－１１</t>
  </si>
  <si>
    <t>桜丘中</t>
  </si>
  <si>
    <t>西尾市立鶴城中学校</t>
  </si>
  <si>
    <t>445-0805</t>
  </si>
  <si>
    <t>愛知県西尾市鶴城町上道天1番地２</t>
  </si>
  <si>
    <t>鶴城中</t>
  </si>
  <si>
    <t>第51回愛知県中学生バドミントン大会申込書</t>
  </si>
  <si>
    <t>【入力シート】（印刷は「県中学生大会印刷シート」で行ってください）</t>
  </si>
  <si>
    <r>
      <rPr>
        <rFont val="ＤＨＰ特太ゴシック体"/>
        <color rgb="FFFF0000"/>
        <sz val="14.0"/>
      </rPr>
      <t>※下記記入例を参考にして，</t>
    </r>
    <r>
      <rPr>
        <rFont val="ＤＨＰ特太ゴシック体"/>
        <color rgb="FFFF0000"/>
        <sz val="14.0"/>
        <u/>
      </rPr>
      <t>黄色のセル内に入力</t>
    </r>
    <r>
      <rPr>
        <rFont val="ＤＨＰ特太ゴシック体"/>
        <color rgb="FFFF0000"/>
        <sz val="14.0"/>
      </rPr>
      <t>してください。　入力後，「印刷用シート」（下のタブをクリック）を確認して，印刷してください。</t>
    </r>
  </si>
  <si>
    <t>※「学校番号一覧」のシートで確認してください。番号がない場合は空欄。</t>
  </si>
  <si>
    <t>←学校名が表示されない時は，直接入力してください。</t>
  </si>
  <si>
    <t>代表者住所</t>
  </si>
  <si>
    <t>←住所が表示されない時は，直接入力してください。</t>
  </si>
  <si>
    <t>申込責任者</t>
  </si>
  <si>
    <t>連絡先</t>
  </si>
  <si>
    <t>←携帯電話等，できるだけ連絡の取りやすい電話番号をお願いします。</t>
  </si>
  <si>
    <t>監督（引率責任者1）</t>
  </si>
  <si>
    <t>←男子の監督</t>
  </si>
  <si>
    <t>※出場数とあっているか、必ずご確認ください。</t>
  </si>
  <si>
    <t>監督（引率責任者2）</t>
  </si>
  <si>
    <t>←女子の監督</t>
  </si>
  <si>
    <t>男子シングルス申込数</t>
  </si>
  <si>
    <t>人</t>
  </si>
  <si>
    <t>※半角数字を入力</t>
  </si>
  <si>
    <t>(</t>
  </si>
  <si>
    <t>※２名以上の参加者がいる団体の引率責任者は２名まで、１名参加の引率責任者は１名です。</t>
  </si>
  <si>
    <t>男子ダブルス申込組数</t>
  </si>
  <si>
    <t>組</t>
  </si>
  <si>
    <t>プログラム数</t>
  </si>
  <si>
    <t>男子選手</t>
  </si>
  <si>
    <t>女子選手</t>
  </si>
  <si>
    <t>監督，コーチ総数</t>
  </si>
  <si>
    <t>合計</t>
  </si>
  <si>
    <t>)</t>
  </si>
  <si>
    <r>
      <rPr>
        <rFont val="MS PGothic"/>
        <color rgb="FFFF0000"/>
        <sz val="11.0"/>
      </rPr>
      <t>※選手氏名はフルネームで入力し，姓と名の間に</t>
    </r>
    <r>
      <rPr>
        <rFont val="ＭＳ Ｐゴシック"/>
        <color rgb="FFFF0000"/>
        <sz val="11.0"/>
        <u/>
      </rPr>
      <t>全角１スペース</t>
    </r>
    <r>
      <rPr>
        <rFont val="ＭＳ Ｐゴシック"/>
        <color rgb="FFFF0000"/>
        <sz val="11.0"/>
      </rPr>
      <t>を入れて下さい。</t>
    </r>
  </si>
  <si>
    <t>女子シングルス申込数</t>
  </si>
  <si>
    <t>学校名略</t>
  </si>
  <si>
    <t>※ランク順に入力してください。</t>
  </si>
  <si>
    <t>女子ダブルス申込組数</t>
  </si>
  <si>
    <t>※今大会はプログラムの配付を行いません。</t>
  </si>
  <si>
    <t>※漢字の間違いにご注意下さい。このデータをそのままプログラムに反映させます。</t>
  </si>
  <si>
    <t>男子シングルス</t>
  </si>
  <si>
    <t>男子ダブルス</t>
  </si>
  <si>
    <t>･</t>
  </si>
  <si>
    <t>学校略称</t>
  </si>
  <si>
    <r>
      <rPr>
        <rFont val="MS PGothic"/>
        <color/>
        <sz val="11.0"/>
      </rPr>
      <t>男子単</t>
    </r>
    <r>
      <rPr>
        <rFont val="ＭＳ Ｐゴシック"/>
        <color rgb="FFFF0000"/>
        <sz val="11.0"/>
      </rPr>
      <t>推１</t>
    </r>
  </si>
  <si>
    <r>
      <rPr>
        <rFont val="MS PGothic"/>
        <color/>
        <sz val="11.0"/>
      </rPr>
      <t>男子単</t>
    </r>
    <r>
      <rPr>
        <rFont val="ＭＳ Ｐゴシック"/>
        <color rgb="FFFF0000"/>
        <sz val="11.0"/>
      </rPr>
      <t>推２</t>
    </r>
  </si>
  <si>
    <r>
      <rPr>
        <rFont val="MS PGothic"/>
        <color/>
        <sz val="11.0"/>
      </rPr>
      <t>男子単</t>
    </r>
    <r>
      <rPr>
        <rFont val="ＭＳ Ｐゴシック"/>
        <color rgb="FFFF0000"/>
        <sz val="11.0"/>
      </rPr>
      <t>推３</t>
    </r>
  </si>
  <si>
    <r>
      <rPr>
        <rFont val="MS PGothic"/>
        <color/>
        <sz val="11.0"/>
      </rPr>
      <t>男子単</t>
    </r>
    <r>
      <rPr>
        <rFont val="ＭＳ Ｐゴシック"/>
        <color rgb="FFFF0000"/>
        <sz val="11.0"/>
      </rPr>
      <t>推４</t>
    </r>
  </si>
  <si>
    <t>男子単１</t>
  </si>
  <si>
    <t>男子単２</t>
  </si>
  <si>
    <t>男子単３</t>
  </si>
  <si>
    <t>男子単４</t>
  </si>
  <si>
    <r>
      <rPr>
        <rFont val="MS PGothic"/>
        <color/>
        <sz val="11.0"/>
      </rPr>
      <t>男子複</t>
    </r>
    <r>
      <rPr>
        <rFont val="ＭＳ Ｐゴシック"/>
        <color rgb="FFFF0000"/>
        <sz val="11.0"/>
      </rPr>
      <t>推１</t>
    </r>
  </si>
  <si>
    <r>
      <rPr>
        <rFont val="MS PGothic"/>
        <color/>
        <sz val="11.0"/>
      </rPr>
      <t>男子複</t>
    </r>
    <r>
      <rPr>
        <rFont val="ＭＳ Ｐゴシック"/>
        <color rgb="FFFF0000"/>
        <sz val="11.0"/>
      </rPr>
      <t>推２</t>
    </r>
  </si>
  <si>
    <t>男子複１</t>
  </si>
  <si>
    <t>男子複２</t>
  </si>
  <si>
    <t>男子複３</t>
  </si>
  <si>
    <t>男子複４</t>
  </si>
  <si>
    <t>参加費</t>
  </si>
  <si>
    <t>プロ計</t>
  </si>
  <si>
    <t>男子推１</t>
  </si>
  <si>
    <t>男子推２</t>
  </si>
  <si>
    <t>男子推３</t>
  </si>
  <si>
    <t>男子推４</t>
  </si>
  <si>
    <t>男子複推１</t>
  </si>
  <si>
    <t>男子複推２</t>
  </si>
  <si>
    <t>女子推１</t>
  </si>
  <si>
    <t>女子推２</t>
  </si>
  <si>
    <t>女子推３</t>
  </si>
  <si>
    <t>女子推４</t>
  </si>
  <si>
    <t>女子単１</t>
  </si>
  <si>
    <t>女子単２</t>
  </si>
  <si>
    <t>女子単３</t>
  </si>
  <si>
    <t>女子単４</t>
  </si>
  <si>
    <t>女子複推１</t>
  </si>
  <si>
    <t>女子複推２</t>
  </si>
  <si>
    <t>女子複１</t>
  </si>
  <si>
    <t>女子複２</t>
  </si>
  <si>
    <t>女子複３</t>
  </si>
  <si>
    <t>女子複４</t>
  </si>
  <si>
    <t>推１</t>
  </si>
  <si>
    <t>推２</t>
  </si>
  <si>
    <t>推３</t>
  </si>
  <si>
    <t>推４</t>
  </si>
  <si>
    <t>推1</t>
  </si>
  <si>
    <t>推2</t>
  </si>
  <si>
    <t>学年</t>
  </si>
  <si>
    <t>会員番号</t>
  </si>
  <si>
    <t>女子シングルス</t>
  </si>
  <si>
    <t>女子ダブルス</t>
  </si>
  <si>
    <r>
      <rPr>
        <rFont val="MS PGothic"/>
        <color/>
        <sz val="11.0"/>
      </rPr>
      <t>女子単</t>
    </r>
    <r>
      <rPr>
        <rFont val="ＭＳ Ｐゴシック"/>
        <color rgb="FFFF0000"/>
        <sz val="11.0"/>
      </rPr>
      <t>推１</t>
    </r>
  </si>
  <si>
    <r>
      <rPr>
        <rFont val="MS PGothic"/>
        <color/>
        <sz val="11.0"/>
      </rPr>
      <t>女子単</t>
    </r>
    <r>
      <rPr>
        <rFont val="ＭＳ Ｐゴシック"/>
        <color rgb="FFFF0000"/>
        <sz val="11.0"/>
      </rPr>
      <t>推２</t>
    </r>
  </si>
  <si>
    <r>
      <rPr>
        <rFont val="MS PGothic"/>
        <color/>
        <sz val="11.0"/>
      </rPr>
      <t>女子単</t>
    </r>
    <r>
      <rPr>
        <rFont val="ＭＳ Ｐゴシック"/>
        <color rgb="FFFF0000"/>
        <sz val="11.0"/>
      </rPr>
      <t>推３</t>
    </r>
  </si>
  <si>
    <r>
      <rPr>
        <rFont val="MS PGothic"/>
        <color/>
        <sz val="11.0"/>
      </rPr>
      <t>女子単</t>
    </r>
    <r>
      <rPr>
        <rFont val="ＭＳ Ｐゴシック"/>
        <color rgb="FFFF0000"/>
        <sz val="11.0"/>
      </rPr>
      <t>推４</t>
    </r>
  </si>
  <si>
    <r>
      <rPr>
        <rFont val="MS PGothic"/>
        <color/>
        <sz val="11.0"/>
      </rPr>
      <t>女子複</t>
    </r>
    <r>
      <rPr>
        <rFont val="ＭＳ Ｐゴシック"/>
        <color rgb="FFFF0000"/>
        <sz val="11.0"/>
      </rPr>
      <t>推１</t>
    </r>
  </si>
  <si>
    <r>
      <rPr>
        <rFont val="MS PGothic"/>
        <color/>
        <sz val="11.0"/>
      </rPr>
      <t>女子複</t>
    </r>
    <r>
      <rPr>
        <rFont val="ＭＳ Ｐゴシック"/>
        <color rgb="FFFF0000"/>
        <sz val="11.0"/>
      </rPr>
      <t>推２</t>
    </r>
  </si>
  <si>
    <t>↑※プログラムで使用する所属表記を記入（例）「大府中」「名大附中」</t>
  </si>
  <si>
    <t>記入例</t>
  </si>
  <si>
    <t>学校住所</t>
  </si>
  <si>
    <t>知多市金沢字中向山１３２</t>
  </si>
  <si>
    <t>知多　太郎</t>
  </si>
  <si>
    <t>090-△△△△-○○○○</t>
  </si>
  <si>
    <t>知多　一郎</t>
  </si>
  <si>
    <t>知多　花子</t>
  </si>
  <si>
    <t>※名前はフルネームで入力し，姓と名の間に全角１スペースを入れて下さい。</t>
  </si>
  <si>
    <r>
      <rPr>
        <rFont val="MS PGothic"/>
        <color/>
        <sz val="11.0"/>
      </rPr>
      <t>男子単</t>
    </r>
    <r>
      <rPr>
        <rFont val="ＭＳ Ｐゴシック"/>
        <color rgb="FFFF0000"/>
        <sz val="11.0"/>
      </rPr>
      <t>推１</t>
    </r>
  </si>
  <si>
    <r>
      <rPr>
        <rFont val="MS PGothic"/>
        <color/>
        <sz val="11.0"/>
      </rPr>
      <t>男子単</t>
    </r>
    <r>
      <rPr>
        <rFont val="ＭＳ Ｐゴシック"/>
        <color rgb="FFFF0000"/>
        <sz val="11.0"/>
      </rPr>
      <t>推２</t>
    </r>
  </si>
  <si>
    <r>
      <rPr>
        <rFont val="MS PGothic"/>
        <color/>
        <sz val="11.0"/>
      </rPr>
      <t>男子単</t>
    </r>
    <r>
      <rPr>
        <rFont val="ＭＳ Ｐゴシック"/>
        <color rgb="FFFF0000"/>
        <sz val="11.0"/>
      </rPr>
      <t>推３</t>
    </r>
  </si>
  <si>
    <r>
      <rPr>
        <rFont val="MS PGothic"/>
        <color/>
        <sz val="11.0"/>
      </rPr>
      <t>男子単</t>
    </r>
    <r>
      <rPr>
        <rFont val="ＭＳ Ｐゴシック"/>
        <color rgb="FFFF0000"/>
        <sz val="11.0"/>
      </rPr>
      <t>推４</t>
    </r>
  </si>
  <si>
    <t>男子複５</t>
  </si>
  <si>
    <t>男子複６</t>
  </si>
  <si>
    <t>城田　功規</t>
  </si>
  <si>
    <t>大府北　三郎</t>
  </si>
  <si>
    <t>三並　多郎</t>
  </si>
  <si>
    <t>皆見　相太</t>
  </si>
  <si>
    <t>大北　宗佑</t>
  </si>
  <si>
    <t>100354＊</t>
  </si>
  <si>
    <t>100355＊</t>
  </si>
  <si>
    <t>100356＊</t>
  </si>
  <si>
    <t>100357＊</t>
  </si>
  <si>
    <t>100358＊</t>
  </si>
  <si>
    <t>100359＊</t>
  </si>
  <si>
    <t>100360＊</t>
  </si>
  <si>
    <t>連絡先（携帯電話等）</t>
  </si>
  <si>
    <t>監督（代表者）</t>
  </si>
  <si>
    <t>選手</t>
  </si>
  <si>
    <t>名前１</t>
  </si>
  <si>
    <t>名前２</t>
  </si>
  <si>
    <t>備考</t>
  </si>
  <si>
    <r>
      <rPr>
        <rFont val="MS PGothic"/>
        <color rgb="FF000000"/>
        <sz val="11.0"/>
      </rPr>
      <t>単</t>
    </r>
    <r>
      <rPr>
        <rFont val="ＭＳ Ｐゴシック"/>
        <color rgb="FFFF0000"/>
        <sz val="11.0"/>
      </rPr>
      <t>推</t>
    </r>
    <r>
      <rPr>
        <rFont val="ＭＳ Ｐゴシック"/>
        <color rgb="FF000000"/>
        <sz val="11.0"/>
      </rPr>
      <t>1</t>
    </r>
  </si>
  <si>
    <r>
      <rPr>
        <rFont val="MS PGothic"/>
        <color rgb="FF000000"/>
        <sz val="11.0"/>
      </rPr>
      <t>単</t>
    </r>
    <r>
      <rPr>
        <rFont val="ＭＳ Ｐゴシック"/>
        <color rgb="FFFF0000"/>
        <sz val="11.0"/>
      </rPr>
      <t>推</t>
    </r>
    <r>
      <rPr>
        <rFont val="ＭＳ Ｐゴシック"/>
        <color rgb="FF000000"/>
        <sz val="11.0"/>
      </rPr>
      <t>1</t>
    </r>
  </si>
  <si>
    <t>※大会参加には保護者の同意を得ていることが前提です。保護者の同意を必ず得てください。保護者の同意が得られない選手を参加させることがないようにしてください。</t>
  </si>
  <si>
    <r>
      <rPr>
        <rFont val="MS PGothic"/>
        <color rgb="FF000000"/>
        <sz val="11.0"/>
      </rPr>
      <t>単</t>
    </r>
    <r>
      <rPr>
        <rFont val="ＭＳ Ｐゴシック"/>
        <color rgb="FFFF0000"/>
        <sz val="11.0"/>
      </rPr>
      <t>推</t>
    </r>
    <r>
      <rPr>
        <rFont val="ＭＳ Ｐゴシック"/>
        <color rgb="FF000000"/>
        <sz val="11.0"/>
      </rPr>
      <t>2</t>
    </r>
  </si>
  <si>
    <r>
      <rPr>
        <rFont val="MS PGothic"/>
        <color rgb="FF000000"/>
        <sz val="11.0"/>
      </rPr>
      <t>単</t>
    </r>
    <r>
      <rPr>
        <rFont val="ＭＳ Ｐゴシック"/>
        <color rgb="FFFF0000"/>
        <sz val="11.0"/>
      </rPr>
      <t>推</t>
    </r>
    <r>
      <rPr>
        <rFont val="ＭＳ Ｐゴシック"/>
        <color rgb="FF000000"/>
        <sz val="11.0"/>
      </rPr>
      <t>2</t>
    </r>
  </si>
  <si>
    <r>
      <rPr>
        <rFont val="MS PGothic"/>
        <color rgb="FF000000"/>
        <sz val="11.0"/>
      </rPr>
      <t>単</t>
    </r>
    <r>
      <rPr>
        <rFont val="ＭＳ Ｐゴシック"/>
        <color rgb="FFFF0000"/>
        <sz val="11.0"/>
      </rPr>
      <t>推</t>
    </r>
    <r>
      <rPr>
        <rFont val="ＭＳ Ｐゴシック"/>
        <color rgb="FF000000"/>
        <sz val="11.0"/>
      </rPr>
      <t>3</t>
    </r>
  </si>
  <si>
    <r>
      <rPr>
        <rFont val="MS PGothic"/>
        <color rgb="FF000000"/>
        <sz val="11.0"/>
      </rPr>
      <t>単</t>
    </r>
    <r>
      <rPr>
        <rFont val="ＭＳ Ｐゴシック"/>
        <color rgb="FFFF0000"/>
        <sz val="11.0"/>
      </rPr>
      <t>推</t>
    </r>
    <r>
      <rPr>
        <rFont val="ＭＳ Ｐゴシック"/>
        <color rgb="FF000000"/>
        <sz val="11.0"/>
      </rPr>
      <t>3</t>
    </r>
  </si>
  <si>
    <r>
      <rPr>
        <rFont val="MS PGothic"/>
        <color rgb="FF000000"/>
        <sz val="11.0"/>
      </rPr>
      <t>単</t>
    </r>
    <r>
      <rPr>
        <rFont val="ＭＳ Ｐゴシック"/>
        <color rgb="FFFF0000"/>
        <sz val="11.0"/>
      </rPr>
      <t>推</t>
    </r>
    <r>
      <rPr>
        <rFont val="ＭＳ Ｐゴシック"/>
        <color rgb="FF000000"/>
        <sz val="11.0"/>
      </rPr>
      <t>4</t>
    </r>
  </si>
  <si>
    <r>
      <rPr>
        <rFont val="MS PGothic"/>
        <color rgb="FF000000"/>
        <sz val="11.0"/>
      </rPr>
      <t>単</t>
    </r>
    <r>
      <rPr>
        <rFont val="ＭＳ Ｐゴシック"/>
        <color rgb="FFFF0000"/>
        <sz val="11.0"/>
      </rPr>
      <t>推</t>
    </r>
    <r>
      <rPr>
        <rFont val="ＭＳ Ｐゴシック"/>
        <color rgb="FF000000"/>
        <sz val="11.0"/>
      </rPr>
      <t>4</t>
    </r>
  </si>
  <si>
    <r>
      <rPr>
        <rFont val="MS PGothic"/>
        <color/>
        <sz val="11.0"/>
      </rPr>
      <t>男子複</t>
    </r>
    <r>
      <rPr>
        <rFont val="ＭＳ Ｐゴシック"/>
        <color rgb="FFFF0000"/>
        <sz val="11.0"/>
      </rPr>
      <t>推</t>
    </r>
    <r>
      <rPr>
        <rFont val="ＭＳ Ｐゴシック"/>
        <color/>
        <sz val="11.0"/>
      </rPr>
      <t>１</t>
    </r>
  </si>
  <si>
    <r>
      <rPr>
        <rFont val="MS PGothic"/>
        <color/>
        <sz val="11.0"/>
      </rPr>
      <t>女子複</t>
    </r>
    <r>
      <rPr>
        <rFont val="ＭＳ Ｐゴシック"/>
        <color rgb="FFFF0000"/>
        <sz val="11.0"/>
      </rPr>
      <t>推</t>
    </r>
    <r>
      <rPr>
        <rFont val="ＭＳ Ｐゴシック"/>
        <color/>
        <sz val="11.0"/>
      </rPr>
      <t>１</t>
    </r>
  </si>
  <si>
    <r>
      <rPr>
        <rFont val="MS PGothic"/>
        <color/>
        <sz val="11.0"/>
      </rPr>
      <t>男子複</t>
    </r>
    <r>
      <rPr>
        <rFont val="ＭＳ Ｐゴシック"/>
        <color rgb="FFFF0000"/>
        <sz val="11.0"/>
      </rPr>
      <t>推</t>
    </r>
    <r>
      <rPr>
        <rFont val="ＭＳ Ｐゴシック"/>
        <color/>
        <sz val="11.0"/>
      </rPr>
      <t>２</t>
    </r>
  </si>
  <si>
    <r>
      <rPr>
        <rFont val="MS PGothic"/>
        <color/>
        <sz val="11.0"/>
      </rPr>
      <t>女子複</t>
    </r>
    <r>
      <rPr>
        <rFont val="ＭＳ Ｐゴシック"/>
        <color rgb="FFFF0000"/>
        <sz val="11.0"/>
      </rPr>
      <t>推</t>
    </r>
    <r>
      <rPr>
        <rFont val="ＭＳ Ｐゴシック"/>
        <color/>
        <sz val="11.0"/>
      </rPr>
      <t>２</t>
    </r>
  </si>
  <si>
    <t>参加費合計</t>
  </si>
  <si>
    <t>人数（組数）</t>
  </si>
  <si>
    <t>金額</t>
  </si>
  <si>
    <t>上記生徒について保護者の許可を得られましたので、大会への参加を申し込みます。</t>
  </si>
  <si>
    <t>参加費単　１２００円×</t>
  </si>
  <si>
    <t>人＝</t>
  </si>
  <si>
    <t>参加費複　２４００円×</t>
  </si>
  <si>
    <t>組＝</t>
  </si>
  <si>
    <t>学校長（代表者）</t>
  </si>
  <si>
    <t>←学校長の名前を入力してください。</t>
  </si>
  <si>
    <t>記入漏れ，間違い等がないことを確認して印刷してください。</t>
  </si>
  <si>
    <t>【地域クラブ活動・地域移行部活動用入力シート】（印刷は「地域クラブ活動・地域移行部活動用入力シート印刷シート」で行ってください）</t>
  </si>
  <si>
    <r>
      <rPr>
        <rFont val="ＤＨＰ特太ゴシック体"/>
        <color rgb="FFFF0000"/>
        <sz val="14.0"/>
      </rPr>
      <t>※下記記入例を参考にして，</t>
    </r>
    <r>
      <rPr>
        <rFont val="ＤＨＰ特太ゴシック体"/>
        <color rgb="FFFF0000"/>
        <sz val="14.0"/>
        <u/>
      </rPr>
      <t>黄色のセル内に入力</t>
    </r>
    <r>
      <rPr>
        <rFont val="ＤＨＰ特太ゴシック体"/>
        <color rgb="FFFF0000"/>
        <sz val="14.0"/>
      </rPr>
      <t>してください。　入力後，「印刷用シート」（下のタブをクリック）を確認して，印刷してください。</t>
    </r>
  </si>
  <si>
    <t>地域クラブ活動チーム名</t>
  </si>
  <si>
    <t>チーム名略称</t>
  </si>
  <si>
    <t>※必ず確認をお願いします。</t>
  </si>
  <si>
    <t>所属生徒　中学校入力欄</t>
  </si>
  <si>
    <t>例</t>
  </si>
  <si>
    <t>作業欄</t>
  </si>
  <si>
    <t>さわらないでください！！</t>
  </si>
  <si>
    <t>略　称</t>
  </si>
  <si>
    <t>旭　南</t>
  </si>
  <si>
    <t>男子入力欄</t>
  </si>
  <si>
    <r>
      <rPr>
        <rFont val="MS PGothic"/>
        <color/>
        <sz val="11.0"/>
      </rPr>
      <t>男子単</t>
    </r>
    <r>
      <rPr>
        <rFont val="ＭＳ Ｐゴシック"/>
        <color rgb="FFFF0000"/>
        <sz val="11.0"/>
      </rPr>
      <t>推１</t>
    </r>
  </si>
  <si>
    <r>
      <rPr>
        <rFont val="MS PGothic"/>
        <color/>
        <sz val="11.0"/>
      </rPr>
      <t>男子単</t>
    </r>
    <r>
      <rPr>
        <rFont val="ＭＳ Ｐゴシック"/>
        <color rgb="FFFF0000"/>
        <sz val="11.0"/>
      </rPr>
      <t>推２</t>
    </r>
  </si>
  <si>
    <t>男子単５</t>
  </si>
  <si>
    <t>男子単６</t>
  </si>
  <si>
    <t>男子単７</t>
  </si>
  <si>
    <t>男子単８</t>
  </si>
  <si>
    <t>男子単９</t>
  </si>
  <si>
    <t>男子単１０</t>
  </si>
  <si>
    <t>男子単１１</t>
  </si>
  <si>
    <t>男子単１２</t>
  </si>
  <si>
    <t>男子単１３</t>
  </si>
  <si>
    <t>男子単１４</t>
  </si>
  <si>
    <r>
      <rPr>
        <rFont val="MS PGothic"/>
        <color/>
        <sz val="11.0"/>
      </rPr>
      <t>男子単</t>
    </r>
    <r>
      <rPr>
        <rFont val="ＭＳ Ｐゴシック"/>
        <color rgb="FFFF0000"/>
        <sz val="11.0"/>
      </rPr>
      <t>推１</t>
    </r>
  </si>
  <si>
    <r>
      <rPr>
        <rFont val="MS PGothic"/>
        <color/>
        <sz val="11.0"/>
      </rPr>
      <t>男子単</t>
    </r>
    <r>
      <rPr>
        <rFont val="ＭＳ Ｐゴシック"/>
        <color rgb="FFFF0000"/>
        <sz val="11.0"/>
      </rPr>
      <t>推２</t>
    </r>
  </si>
  <si>
    <t>氏名</t>
  </si>
  <si>
    <t>所属中学校</t>
  </si>
  <si>
    <t>←※リストが表示されるので選択してください</t>
  </si>
  <si>
    <t>学校名略称</t>
  </si>
  <si>
    <t>・</t>
  </si>
  <si>
    <r>
      <rPr>
        <rFont val="MS PGothic"/>
        <color/>
        <sz val="11.0"/>
      </rPr>
      <t>男子複</t>
    </r>
    <r>
      <rPr>
        <rFont val="ＭＳ Ｐゴシック"/>
        <color rgb="FFFF0000"/>
        <sz val="11.0"/>
      </rPr>
      <t>推</t>
    </r>
    <r>
      <rPr>
        <rFont val="ＭＳ Ｐゴシック"/>
        <color/>
        <sz val="11.0"/>
      </rPr>
      <t>１</t>
    </r>
  </si>
  <si>
    <t>男子複７</t>
  </si>
  <si>
    <r>
      <t>男子複</t>
    </r>
    <r>
      <rPr>
        <rFont val="ＭＳ Ｐゴシック"/>
        <color rgb="FFFF0000"/>
        <sz val="11.0"/>
      </rPr>
      <t>推</t>
    </r>
    <r>
      <rPr>
        <rFont val="ＭＳ Ｐゴシック"/>
        <color/>
        <sz val="11.0"/>
      </rPr>
      <t>１</t>
    </r>
  </si>
  <si>
    <t>女子入力欄</t>
  </si>
  <si>
    <r>
      <rPr>
        <rFont val="MS PGothic"/>
        <color/>
        <sz val="11.0"/>
      </rPr>
      <t>女子単</t>
    </r>
    <r>
      <rPr>
        <rFont val="ＭＳ Ｐゴシック"/>
        <color rgb="FFFF0000"/>
        <sz val="11.0"/>
      </rPr>
      <t>推</t>
    </r>
    <r>
      <rPr>
        <rFont val="ＭＳ Ｐゴシック"/>
        <color/>
        <sz val="11.0"/>
      </rPr>
      <t>１</t>
    </r>
  </si>
  <si>
    <r>
      <rPr>
        <rFont val="MS PGothic"/>
        <color/>
        <sz val="11.0"/>
      </rPr>
      <t>女子単</t>
    </r>
    <r>
      <rPr>
        <rFont val="ＭＳ Ｐゴシック"/>
        <color rgb="FFFF0000"/>
        <sz val="11.0"/>
      </rPr>
      <t>推</t>
    </r>
    <r>
      <rPr>
        <rFont val="ＭＳ Ｐゴシック"/>
        <color/>
        <sz val="11.0"/>
      </rPr>
      <t>２</t>
    </r>
  </si>
  <si>
    <t>女子単５</t>
  </si>
  <si>
    <t>女子単６</t>
  </si>
  <si>
    <t>女子単７</t>
  </si>
  <si>
    <t>女子単８</t>
  </si>
  <si>
    <t>女子単９</t>
  </si>
  <si>
    <t>女子単１０</t>
  </si>
  <si>
    <t>女子単１１</t>
  </si>
  <si>
    <t>女子単１２</t>
  </si>
  <si>
    <t>女子単１３</t>
  </si>
  <si>
    <t>女子単１４</t>
  </si>
  <si>
    <t>女子単推１</t>
  </si>
  <si>
    <t>女子単推２</t>
  </si>
  <si>
    <r>
      <rPr>
        <rFont val="MS PGothic"/>
        <color/>
        <sz val="11.0"/>
      </rPr>
      <t>女子複</t>
    </r>
    <r>
      <rPr>
        <rFont val="ＭＳ Ｐゴシック"/>
        <color rgb="FFFF0000"/>
        <sz val="11.0"/>
      </rPr>
      <t>推</t>
    </r>
    <r>
      <rPr>
        <rFont val="ＭＳ Ｐゴシック"/>
        <color/>
        <sz val="11.0"/>
      </rPr>
      <t>１</t>
    </r>
  </si>
  <si>
    <t>女子複５</t>
  </si>
  <si>
    <t>女子複６</t>
  </si>
  <si>
    <t>女子複７</t>
  </si>
  <si>
    <r>
      <t>女子複</t>
    </r>
    <r>
      <rPr>
        <rFont val="ＭＳ Ｐゴシック"/>
        <color rgb="FFFF0000"/>
        <sz val="11.0"/>
      </rPr>
      <t>推</t>
    </r>
    <r>
      <rPr>
        <rFont val="ＭＳ Ｐゴシック"/>
        <color/>
        <sz val="11.0"/>
      </rPr>
      <t>１</t>
    </r>
  </si>
  <si>
    <t>係作業欄</t>
  </si>
  <si>
    <r>
      <rPr>
        <rFont val="MS PGothic"/>
        <color/>
        <sz val="11.0"/>
      </rPr>
      <t>男子単</t>
    </r>
    <r>
      <rPr>
        <rFont val="ＭＳ Ｐゴシック"/>
        <color rgb="FFFF0000"/>
        <sz val="11.0"/>
      </rPr>
      <t>推１</t>
    </r>
  </si>
  <si>
    <r>
      <rPr>
        <rFont val="MS PGothic"/>
        <color/>
        <sz val="11.0"/>
      </rPr>
      <t>男子単</t>
    </r>
    <r>
      <rPr>
        <rFont val="ＭＳ Ｐゴシック"/>
        <color rgb="FFFF0000"/>
        <sz val="11.0"/>
      </rPr>
      <t>推２</t>
    </r>
  </si>
  <si>
    <r>
      <rPr>
        <rFont val="MS PGothic"/>
        <color/>
        <sz val="11.0"/>
      </rPr>
      <t>女子単</t>
    </r>
    <r>
      <rPr>
        <rFont val="ＭＳ Ｐゴシック"/>
        <color rgb="FFFF0000"/>
        <sz val="11.0"/>
      </rPr>
      <t>推</t>
    </r>
    <r>
      <rPr>
        <rFont val="ＭＳ Ｐゴシック"/>
        <color/>
        <sz val="11.0"/>
      </rPr>
      <t>１</t>
    </r>
  </si>
  <si>
    <r>
      <rPr>
        <rFont val="MS PGothic"/>
        <color/>
        <sz val="11.0"/>
      </rPr>
      <t>女子単</t>
    </r>
    <r>
      <rPr>
        <rFont val="ＭＳ Ｐゴシック"/>
        <color rgb="FFFF0000"/>
        <sz val="11.0"/>
      </rPr>
      <t>推</t>
    </r>
    <r>
      <rPr>
        <rFont val="ＭＳ Ｐゴシック"/>
        <color/>
        <sz val="11.0"/>
      </rPr>
      <t>２</t>
    </r>
  </si>
  <si>
    <r>
      <rPr>
        <rFont val="MS PGothic"/>
        <color/>
        <sz val="11.0"/>
      </rPr>
      <t>男子複</t>
    </r>
    <r>
      <rPr>
        <rFont val="ＭＳ Ｐゴシック"/>
        <color rgb="FFFF0000"/>
        <sz val="11.0"/>
      </rPr>
      <t>推</t>
    </r>
    <r>
      <rPr>
        <rFont val="ＭＳ Ｐゴシック"/>
        <color/>
        <sz val="11.0"/>
      </rPr>
      <t>１</t>
    </r>
  </si>
  <si>
    <r>
      <rPr>
        <rFont val="MS PGothic"/>
        <color/>
        <sz val="11.0"/>
      </rPr>
      <t>女子複</t>
    </r>
    <r>
      <rPr>
        <rFont val="ＭＳ Ｐゴシック"/>
        <color rgb="FFFF0000"/>
        <sz val="11.0"/>
      </rPr>
      <t>推</t>
    </r>
    <r>
      <rPr>
        <rFont val="ＭＳ Ｐゴシック"/>
        <color/>
        <sz val="11.0"/>
      </rPr>
      <t>１</t>
    </r>
  </si>
  <si>
    <t>女子複1</t>
  </si>
  <si>
    <t>女子複2</t>
  </si>
  <si>
    <t>女子複3</t>
  </si>
  <si>
    <t>チーム名</t>
  </si>
  <si>
    <t>プロ数</t>
  </si>
  <si>
    <t>男子複4</t>
  </si>
  <si>
    <t>男子複5</t>
  </si>
  <si>
    <t>男子複6</t>
  </si>
  <si>
    <t>男子複7</t>
  </si>
  <si>
    <t>女子複4</t>
  </si>
  <si>
    <t>女子複5</t>
  </si>
  <si>
    <t>女子複6</t>
  </si>
  <si>
    <t>女子複7</t>
  </si>
  <si>
    <t>知多半島ジュニアバドミントンクラブ</t>
  </si>
  <si>
    <t>知多半島Jr.</t>
  </si>
  <si>
    <t>090-○○○○-○○○○</t>
  </si>
  <si>
    <t>知多市立中部中学校</t>
  </si>
  <si>
    <t>知多中部</t>
  </si>
  <si>
    <r>
      <rPr>
        <rFont val="MS PGothic"/>
        <color/>
        <sz val="11.0"/>
      </rPr>
      <t>男子単</t>
    </r>
    <r>
      <rPr>
        <rFont val="ＭＳ Ｐゴシック"/>
        <color rgb="FFFF0000"/>
        <sz val="11.0"/>
      </rPr>
      <t>推１</t>
    </r>
  </si>
  <si>
    <r>
      <rPr>
        <rFont val="MS PGothic"/>
        <color/>
        <sz val="11.0"/>
      </rPr>
      <t>男子単</t>
    </r>
    <r>
      <rPr>
        <rFont val="ＭＳ Ｐゴシック"/>
        <color rgb="FFFF0000"/>
        <sz val="11.0"/>
      </rPr>
      <t>推２</t>
    </r>
  </si>
  <si>
    <r>
      <rPr>
        <rFont val="MS PGothic"/>
        <color/>
        <sz val="11.0"/>
      </rPr>
      <t>男子単</t>
    </r>
    <r>
      <rPr>
        <rFont val="ＭＳ Ｐゴシック"/>
        <color rgb="FFFF0000"/>
        <sz val="11.0"/>
      </rPr>
      <t>推１</t>
    </r>
  </si>
  <si>
    <r>
      <rPr>
        <rFont val="MS PGothic"/>
        <color/>
        <sz val="11.0"/>
      </rPr>
      <t>男子単</t>
    </r>
    <r>
      <rPr>
        <rFont val="ＭＳ Ｐゴシック"/>
        <color rgb="FFFF0000"/>
        <sz val="11.0"/>
      </rPr>
      <t>推２</t>
    </r>
  </si>
  <si>
    <t>旭南　太郎</t>
  </si>
  <si>
    <t>旭南　次郎</t>
  </si>
  <si>
    <t>中部　太郎</t>
  </si>
  <si>
    <t>中部　三郎</t>
  </si>
  <si>
    <t>100361＊</t>
  </si>
  <si>
    <t>100362＊</t>
  </si>
  <si>
    <t>100363＊</t>
  </si>
  <si>
    <t>100364＊</t>
  </si>
  <si>
    <t>男子複８</t>
  </si>
  <si>
    <t>※ダブルスは同一校のペアしか認められません</t>
  </si>
  <si>
    <t>100365＊</t>
  </si>
  <si>
    <t>100366＊</t>
  </si>
  <si>
    <t>100367＊</t>
  </si>
  <si>
    <t>男子用</t>
  </si>
  <si>
    <t>クラブチーム名</t>
  </si>
  <si>
    <t>学校</t>
  </si>
  <si>
    <t>名前2</t>
  </si>
  <si>
    <r>
      <rPr>
        <rFont val="MS PGothic"/>
        <color/>
        <sz val="11.0"/>
      </rPr>
      <t>男子単</t>
    </r>
    <r>
      <rPr>
        <rFont val="ＭＳ Ｐゴシック"/>
        <color rgb="FFFF0000"/>
        <sz val="11.0"/>
      </rPr>
      <t>推１</t>
    </r>
  </si>
  <si>
    <r>
      <rPr>
        <rFont val="MS PGothic"/>
        <color/>
        <sz val="11.0"/>
      </rPr>
      <t>男子複</t>
    </r>
    <r>
      <rPr>
        <rFont val="ＭＳ Ｐゴシック"/>
        <color rgb="FFFF0000"/>
        <sz val="11.0"/>
      </rPr>
      <t>推</t>
    </r>
    <r>
      <rPr>
        <rFont val="ＭＳ Ｐゴシック"/>
        <color/>
        <sz val="11.0"/>
      </rPr>
      <t>１</t>
    </r>
  </si>
  <si>
    <r>
      <rPr>
        <rFont val="MS PGothic"/>
        <color/>
        <sz val="11.0"/>
      </rPr>
      <t>男子単</t>
    </r>
    <r>
      <rPr>
        <rFont val="ＭＳ Ｐゴシック"/>
        <color rgb="FFFF0000"/>
        <sz val="11.0"/>
      </rPr>
      <t>推２</t>
    </r>
  </si>
  <si>
    <t>上記生徒について保護者、所属学校長の許可を得られましたので、</t>
  </si>
  <si>
    <t>ﾁｰﾑ参加費合計</t>
  </si>
  <si>
    <t>大会への参加を申し込みます。</t>
  </si>
  <si>
    <t>代表者</t>
  </si>
  <si>
    <t>←代表者の名前を入力してください。</t>
  </si>
  <si>
    <t>女子用</t>
  </si>
  <si>
    <r>
      <rPr>
        <rFont val="MS PGothic"/>
        <color/>
        <sz val="11.0"/>
      </rPr>
      <t>女子単</t>
    </r>
    <r>
      <rPr>
        <rFont val="ＭＳ Ｐゴシック"/>
        <color rgb="FFFF0000"/>
        <sz val="11.0"/>
      </rPr>
      <t>推</t>
    </r>
    <r>
      <rPr>
        <rFont val="ＭＳ Ｐゴシック"/>
        <color/>
        <sz val="11.0"/>
      </rPr>
      <t>１</t>
    </r>
  </si>
  <si>
    <r>
      <rPr>
        <rFont val="MS PGothic"/>
        <color/>
        <sz val="11.0"/>
      </rPr>
      <t>女子複</t>
    </r>
    <r>
      <rPr>
        <rFont val="ＭＳ Ｐゴシック"/>
        <color rgb="FFFF0000"/>
        <sz val="11.0"/>
      </rPr>
      <t>推</t>
    </r>
    <r>
      <rPr>
        <rFont val="ＭＳ Ｐゴシック"/>
        <color/>
        <sz val="11.0"/>
      </rPr>
      <t>１</t>
    </r>
  </si>
  <si>
    <r>
      <rPr>
        <rFont val="MS PGothic"/>
        <color/>
        <sz val="11.0"/>
      </rPr>
      <t>女子単</t>
    </r>
    <r>
      <rPr>
        <rFont val="ＭＳ Ｐゴシック"/>
        <color rgb="FFFF0000"/>
        <sz val="11.0"/>
      </rPr>
      <t>推</t>
    </r>
    <r>
      <rPr>
        <rFont val="ＭＳ Ｐゴシック"/>
        <color/>
        <sz val="11.0"/>
      </rPr>
      <t>２</t>
    </r>
  </si>
  <si>
    <t>このシートは絶対に触らないでください。</t>
  </si>
  <si>
    <t>ＭＳ</t>
  </si>
  <si>
    <t>ＭＤ</t>
  </si>
  <si>
    <t>ＷＳ</t>
  </si>
  <si>
    <t>ＷＤ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</si>
</sst>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 000\-0000"/>
  </numFmts>
  <fonts count="25">
    <font>
      <sz val="11.0"/>
      <color/>
      <name val="Arial"/>
      <scheme val="minor"/>
    </font>
    <font>
      <sz val="11.0"/>
      <color/>
      <name val="MS PGothic"/>
    </font>
    <font>
      <sz val="10.0"/>
      <name val="MS PGothic"/>
    </font>
    <font>
      <sz val="11.0"/>
      <name val="MS PGothic"/>
    </font>
    <font>
      <sz val="16.0"/>
      <color rgb="FF000000"/>
      <name val="MS PGothic"/>
    </font>
    <font>
      <b/>
      <sz val="16.0"/>
      <color rgb="FF000000"/>
      <name val="MS PGothic"/>
    </font>
    <font>
      <sz val="14.0"/>
      <color rgb="FFFF0000"/>
      <name val="ＤＨＰ特太ゴシック体"/>
    </font>
    <font/>
    <font>
      <b/>
      <sz val="11.0"/>
      <color rgb="FF000000"/>
      <name val="MS PGothic"/>
    </font>
    <font>
      <sz val="11.0"/>
      <color rgb="FFFF0000"/>
      <name val="MS PGothic"/>
    </font>
    <font>
      <b/>
      <sz val="11.0"/>
      <color/>
      <name val="MS PGothic"/>
    </font>
    <font>
      <b/>
      <sz val="11.0"/>
      <color rgb="FFFF0000"/>
      <name val="MS PGothic"/>
    </font>
    <font>
      <sz val="9.0"/>
      <color/>
      <name val="MS PGothic"/>
    </font>
    <font>
      <b/>
      <sz val="14.0"/>
      <color rgb="FF000000"/>
      <name val="MS PGothic"/>
    </font>
    <font>
      <sz val="14.0"/>
      <color rgb="FF000000"/>
      <name val="MS PGothic"/>
    </font>
    <font>
      <sz val="10.0"/>
      <color/>
      <name val="MS PGothic"/>
    </font>
    <font>
      <sz val="11.0"/>
      <color rgb="FF000000"/>
      <name val="MS PGothic"/>
    </font>
    <font>
      <b/>
      <sz val="16.0"/>
      <color rgb="FFFF0000"/>
      <name val="MS PGothic"/>
    </font>
    <font>
      <b/>
      <sz val="12.0"/>
      <color rgb="FFFF0000"/>
      <name val="MS PGothic"/>
    </font>
    <font>
      <b/>
      <sz val="12.0"/>
      <color/>
      <name val="MS PGothic"/>
    </font>
    <font>
      <sz val="10.0"/>
      <color rgb="FFFF0000"/>
      <name val="MS PGothic"/>
    </font>
    <font>
      <sz val="16.0"/>
      <color rgb="FFFF0000"/>
      <name val="MS PGothic"/>
    </font>
    <font>
      <sz val="20.0"/>
      <color/>
      <name val="MS PGothic"/>
    </font>
    <font>
      <b/>
      <sz val="18.0"/>
      <color rgb="FFFF0000"/>
      <name val="MS PGothic"/>
    </font>
    <font>
      <sz val="24.0"/>
      <color/>
      <name val="HGSｺﾞｼｯｸE"/>
    </font>
  </fonts>
  <fills count="11">
    <fill>
      <patternFill patternType="none"/>
    </fill>
    <fill>
      <patternFill patternType="lightGray"/>
    </fill>
    <fill>
      <patternFill patternType="solid">
        <fgColor rgb="FFFFFF00"/>
        <bgColor rgb="FFFFFF00"/>
      </patternFill>
    </fill>
    <fill>
      <patternFill patternType="solid">
        <fgColor rgb="FFD8D8D8"/>
        <bgColor rgb="FFD8D8D8"/>
      </patternFill>
    </fill>
    <fill>
      <patternFill patternType="solid">
        <fgColor rgb="FFC6D9F0"/>
        <bgColor rgb="FFC6D9F0"/>
      </patternFill>
    </fill>
    <fill>
      <patternFill patternType="solid">
        <fgColor rgb="FFFFFF66"/>
        <bgColor rgb="FFFFFF66"/>
      </patternFill>
    </fill>
    <fill>
      <patternFill patternType="solid">
        <fgColor rgb="FFF2DBDB"/>
        <bgColor rgb="FFF2DBDB"/>
      </patternFill>
    </fill>
    <fill>
      <patternFill patternType="solid">
        <fgColor rgb="FFFF0000"/>
        <bgColor rgb="FFFF0000"/>
      </patternFill>
    </fill>
    <fill>
      <patternFill patternType="solid">
        <fgColor rgb="FFB8CCE4"/>
        <bgColor rgb="FFB8CCE4"/>
      </patternFill>
    </fill>
    <fill>
      <patternFill patternType="solid">
        <fgColor rgb="FFBFBFBF"/>
        <bgColor rgb="FFBFBFBF"/>
      </patternFill>
    </fill>
    <fill>
      <patternFill patternType="solid">
        <fgColor rgb="FFFABF8F"/>
        <bgColor rgb="FFFABF8F"/>
      </patternFill>
    </fill>
  </fills>
  <borders count="220">
    <border/>
    <border>
      <left style="thin">
        <color rgb="FF000000"/>
      </left>
      <top style="thin">
        <color rgb="FF000000"/>
      </top>
      <bottom style="hair">
        <color rgb="FF000000"/>
      </bottom>
    </border>
    <border>
      <right style="thin">
        <color rgb="FF000000"/>
      </right>
      <top style="thin">
        <color rgb="FF000000"/>
      </top>
      <bottom style="hair">
        <color rgb="FF000000"/>
      </bottom>
    </border>
    <border>
      <left style="thin">
        <color rgb="FF000000"/>
      </left>
      <right style="hair">
        <color rgb="FF000000"/>
      </right>
      <top style="thin">
        <color rgb="FF000000"/>
      </top>
      <bottom style="hair">
        <color rgb="FF000000"/>
      </bottom>
    </border>
    <border>
      <left style="hair">
        <color rgb="FF000000"/>
      </left>
      <top style="thin">
        <color rgb="FF000000"/>
      </top>
      <bottom style="hair">
        <color rgb="FF000000"/>
      </bottom>
    </border>
    <border>
      <top style="thin">
        <color rgb="FF000000"/>
      </top>
      <bottom style="hair">
        <color rgb="FF000000"/>
      </bottom>
    </border>
    <border>
      <left style="thin">
        <color rgb="FF000000"/>
      </left>
      <top style="hair">
        <color rgb="FF000000"/>
      </top>
      <bottom style="hair">
        <color rgb="FF000000"/>
      </bottom>
    </border>
    <border>
      <right style="thin">
        <color rgb="FF000000"/>
      </right>
      <top style="hair">
        <color rgb="FF000000"/>
      </top>
      <bottom style="hair">
        <color rgb="FF000000"/>
      </bottom>
    </border>
    <border>
      <top style="hair">
        <color rgb="FF000000"/>
      </top>
      <bottom style="hair">
        <color rgb="FF000000"/>
      </bottom>
    </border>
    <border>
      <left style="thin">
        <color rgb="FF000000"/>
      </left>
      <top style="hair">
        <color rgb="FF000000"/>
      </top>
      <bottom style="thin">
        <color rgb="FF000000"/>
      </bottom>
    </border>
    <border>
      <right style="thin">
        <color rgb="FF000000"/>
      </right>
      <top style="hair">
        <color rgb="FF000000"/>
      </top>
      <bottom style="thin">
        <color rgb="FF000000"/>
      </bottom>
    </border>
    <border>
      <top style="hair">
        <color rgb="FF000000"/>
      </top>
      <bottom style="thin">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ttom style="dotted">
        <color rgb="FFBFBFBF"/>
      </bottom>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top style="dotted">
        <color rgb="FFBFBFBF"/>
      </top>
      <bottom style="medium">
        <color rgb="FF000000"/>
      </bottom>
    </border>
    <border>
      <left style="hair">
        <color rgb="FF000000"/>
      </left>
      <top style="hair">
        <color rgb="FF000000"/>
      </top>
    </border>
    <border>
      <top style="hair">
        <color rgb="FF000000"/>
      </top>
    </border>
    <border>
      <left style="hair">
        <color rgb="FF000000"/>
      </left>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top style="hair">
        <color rgb="FF000000"/>
      </top>
      <bottom style="hair">
        <color rgb="FF000000"/>
      </bottom>
    </border>
    <border>
      <left/>
      <right style="hair">
        <color rgb="FF000000"/>
      </right>
      <top style="hair">
        <color rgb="FF000000"/>
      </top>
      <bottom style="hair">
        <color rgb="FF000000"/>
      </bottom>
    </border>
    <border>
      <left style="hair">
        <color rgb="FF000000"/>
      </left>
      <right/>
      <top style="hair">
        <color rgb="FF000000"/>
      </top>
      <bottom style="hair">
        <color rgb="FF000000"/>
      </bottom>
    </border>
    <border>
      <left style="thin">
        <color rgb="FF000000"/>
      </left>
      <right style="hair">
        <color rgb="FF000000"/>
      </right>
      <top style="hair">
        <color rgb="FF000000"/>
      </top>
      <bottom/>
    </border>
    <border>
      <left/>
      <right style="hair">
        <color rgb="FF000000"/>
      </right>
      <top style="hair">
        <color rgb="FF000000"/>
      </top>
      <bottom/>
    </border>
    <border>
      <left style="hair">
        <color rgb="FF000000"/>
      </left>
      <right style="hair">
        <color rgb="FF000000"/>
      </right>
      <top style="hair">
        <color rgb="FF000000"/>
      </top>
      <bottom/>
    </border>
    <border>
      <left style="hair">
        <color rgb="FF000000"/>
      </left>
      <right style="thin">
        <color rgb="FF000000"/>
      </right>
      <top style="hair">
        <color rgb="FF000000"/>
      </top>
      <bottom/>
    </border>
    <border>
      <left style="hair">
        <color rgb="FF000000"/>
      </left>
      <right/>
      <top style="hair">
        <color rgb="FF000000"/>
      </top>
      <bottom/>
    </border>
    <border>
      <left style="thin">
        <color rgb="FF000000"/>
      </left>
      <right style="hair">
        <color rgb="FF000000"/>
      </right>
      <top style="hair">
        <color rgb="FF000000"/>
      </top>
      <bottom style="thin">
        <color rgb="FF000000"/>
      </bottom>
    </border>
    <border>
      <left/>
      <right style="hair">
        <color rgb="FF000000"/>
      </right>
      <top style="hair">
        <color rgb="FF000000"/>
      </top>
      <bottom style="thin">
        <color rgb="FF000000"/>
      </bottom>
    </border>
    <border>
      <left style="hair">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left style="thin">
        <color rgb="FF000000"/>
      </left>
      <top/>
      <bottom style="hair">
        <color rgb="FF000000"/>
      </bottom>
    </border>
    <border>
      <top/>
      <bottom style="hair">
        <color rgb="FF000000"/>
      </bottom>
    </border>
    <border>
      <right style="thin">
        <color rgb="FF000000"/>
      </right>
      <top/>
      <bottom style="hair">
        <color rgb="FF000000"/>
      </bottom>
    </border>
    <border>
      <left style="hair">
        <color rgb="FF000000"/>
      </left>
      <right/>
      <top style="hair">
        <color rgb="FF000000"/>
      </top>
      <bottom style="thin">
        <color rgb="FF000000"/>
      </bottom>
    </border>
    <border>
      <left style="hair">
        <color rgb="FF000000"/>
      </left>
      <bottom style="hair">
        <color rgb="FF000000"/>
      </bottom>
    </border>
    <border>
      <bottom style="hair">
        <color rgb="FF000000"/>
      </bottom>
    </border>
    <border>
      <left/>
      <top style="thick">
        <color rgb="FFFF0000"/>
      </top>
      <bottom/>
    </border>
    <border>
      <top style="thick">
        <color rgb="FFFF0000"/>
      </top>
      <bottom/>
    </border>
    <border>
      <right/>
      <top style="thick">
        <color rgb="FFFF0000"/>
      </top>
      <bottom/>
    </border>
    <border>
      <left/>
      <right/>
      <top style="thick">
        <color rgb="FFFF0000"/>
      </top>
      <bottom/>
    </border>
    <border>
      <left/>
      <top style="thin">
        <color rgb="FF000000"/>
      </top>
      <bottom style="hair">
        <color rgb="FF000000"/>
      </bottom>
    </border>
    <border>
      <right/>
      <top style="thin">
        <color rgb="FF000000"/>
      </top>
      <bottom style="hair">
        <color rgb="FF000000"/>
      </bottom>
    </border>
    <border>
      <left/>
      <right/>
      <top style="thin">
        <color rgb="FF000000"/>
      </top>
      <bottom style="hair">
        <color rgb="FF000000"/>
      </bottom>
    </border>
    <border>
      <right style="hair">
        <color rgb="FF000000"/>
      </right>
      <bottom style="hair">
        <color rgb="FF000000"/>
      </bottom>
    </border>
    <border>
      <right style="hair">
        <color rgb="FF000000"/>
      </right>
      <top style="thin">
        <color rgb="FF000000"/>
      </top>
      <bottom style="hair">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left style="thin">
        <color rgb="FF000000"/>
      </left>
      <top style="thin">
        <color rgb="FF000000"/>
      </top>
      <bottom style="thin">
        <color rgb="FF000000"/>
      </bottom>
    </border>
    <border>
      <right style="hair">
        <color rgb="FF000000"/>
      </right>
      <top style="thin">
        <color rgb="FF000000"/>
      </top>
      <bottom style="thin">
        <color rgb="FF000000"/>
      </bottom>
    </border>
    <border>
      <left style="hair">
        <color rgb="FF000000"/>
      </left>
      <top style="thin">
        <color rgb="FF000000"/>
      </top>
      <bottom style="thin">
        <color rgb="FF000000"/>
      </bottom>
    </border>
    <border>
      <top style="thin">
        <color rgb="FF000000"/>
      </top>
      <bottom style="thin">
        <color rgb="FF000000"/>
      </bottom>
    </border>
    <border>
      <left style="thin">
        <color rgb="FF000000"/>
      </left>
      <right style="hair">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hair">
        <color rgb="FF000000"/>
      </right>
      <top style="thin">
        <color rgb="FF000000"/>
      </top>
    </border>
    <border>
      <left style="hair">
        <color rgb="FF000000"/>
      </left>
      <right style="thin">
        <color rgb="FF000000"/>
      </right>
      <top style="thin">
        <color rgb="FF000000"/>
      </top>
    </border>
    <border>
      <left style="thin">
        <color rgb="FF000000"/>
      </left>
      <right style="hair">
        <color rgb="FF000000"/>
      </right>
      <bottom style="hair">
        <color rgb="FF000000"/>
      </bottom>
    </border>
    <border>
      <left style="hair">
        <color rgb="FF000000"/>
      </left>
      <right style="hair">
        <color rgb="FF000000"/>
      </right>
      <bottom style="hair">
        <color rgb="FF000000"/>
      </bottom>
    </border>
    <border>
      <left style="medium">
        <color rgb="FF000000"/>
      </left>
      <right style="hair">
        <color rgb="FF000000"/>
      </right>
      <top style="medium">
        <color rgb="FF000000"/>
      </top>
      <bottom style="hair">
        <color rgb="FF000000"/>
      </bottom>
    </border>
    <border>
      <left style="hair">
        <color rgb="FF000000"/>
      </left>
      <right style="hair">
        <color rgb="FF000000"/>
      </right>
      <top style="medium">
        <color rgb="FF000000"/>
      </top>
      <bottom style="hair">
        <color rgb="FF000000"/>
      </bottom>
    </border>
    <border>
      <left style="hair">
        <color rgb="FF000000"/>
      </left>
      <right style="medium">
        <color rgb="FF000000"/>
      </right>
      <top style="medium">
        <color rgb="FF000000"/>
      </top>
      <bottom style="hair">
        <color rgb="FF000000"/>
      </bottom>
    </border>
    <border>
      <left style="medium">
        <color rgb="FF000000"/>
      </left>
      <right style="hair">
        <color rgb="FF000000"/>
      </right>
      <top style="hair">
        <color rgb="FF000000"/>
      </top>
      <bottom style="hair">
        <color rgb="FF000000"/>
      </bottom>
    </border>
    <border>
      <left style="hair">
        <color rgb="FF000000"/>
      </left>
      <right style="medium">
        <color rgb="FF000000"/>
      </right>
      <top style="hair">
        <color rgb="FF000000"/>
      </top>
      <bottom style="hair">
        <color rgb="FF000000"/>
      </bottom>
    </border>
    <border>
      <left style="thin">
        <color rgb="FF000000"/>
      </left>
      <right style="hair">
        <color rgb="FF000000"/>
      </right>
      <top style="hair">
        <color rgb="FF000000"/>
      </top>
    </border>
    <border>
      <left style="hair">
        <color rgb="FF000000"/>
      </left>
      <right style="hair">
        <color rgb="FF000000"/>
      </right>
      <top style="hair">
        <color rgb="FF000000"/>
      </top>
    </border>
    <border>
      <left style="hair">
        <color rgb="FF000000"/>
      </left>
      <right style="medium">
        <color rgb="FF000000"/>
      </right>
      <top style="hair">
        <color rgb="FF000000"/>
      </top>
    </border>
    <border>
      <left style="medium">
        <color rgb="FF000000"/>
      </left>
      <right style="hair">
        <color rgb="FF000000"/>
      </right>
      <top style="hair">
        <color rgb="FF000000"/>
      </top>
    </border>
    <border>
      <left style="medium">
        <color rgb="FF000000"/>
      </left>
      <right style="hair">
        <color rgb="FF000000"/>
      </right>
      <top style="hair">
        <color rgb="FF000000"/>
      </top>
      <bottom style="medium">
        <color rgb="FF000000"/>
      </bottom>
    </border>
    <border>
      <left style="hair">
        <color rgb="FF000000"/>
      </left>
      <right style="hair">
        <color rgb="FF000000"/>
      </right>
      <top style="hair">
        <color rgb="FF000000"/>
      </top>
      <bottom style="medium">
        <color rgb="FF000000"/>
      </bottom>
    </border>
    <border>
      <left style="hair">
        <color rgb="FF000000"/>
      </left>
      <right style="medium">
        <color rgb="FF000000"/>
      </right>
      <top style="hair">
        <color rgb="FF000000"/>
      </top>
      <bottom style="medium">
        <color rgb="FF000000"/>
      </bottom>
    </border>
    <border>
      <left style="hair">
        <color rgb="FF000000"/>
      </left>
      <right style="thin">
        <color rgb="FF000000"/>
      </right>
      <bottom style="hair">
        <color rgb="FF000000"/>
      </bottom>
    </border>
    <border>
      <left style="hair">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ttom style="thin">
        <color rgb="FF000000"/>
      </bottom>
    </border>
    <border>
      <bottom style="thin">
        <color rgb="FF000000"/>
      </bottom>
    </border>
    <border>
      <right style="hair">
        <color rgb="FF000000"/>
      </right>
      <bottom style="thin">
        <color rgb="FF000000"/>
      </bottom>
    </border>
    <border>
      <left style="hair">
        <color rgb="FF000000"/>
      </left>
      <right style="thin">
        <color rgb="FF000000"/>
      </right>
      <bottom style="thin">
        <color rgb="FF000000"/>
      </bottom>
    </border>
    <border>
      <right style="thin">
        <color rgb="FF000000"/>
      </right>
      <bottom style="thin">
        <color rgb="FF000000"/>
      </bottom>
    </border>
    <border>
      <left style="medium">
        <color rgb="FF000000"/>
      </left>
      <top style="medium">
        <color rgb="FF000000"/>
      </top>
      <bottom style="hair">
        <color rgb="FF000000"/>
      </bottom>
    </border>
    <border>
      <right style="thin">
        <color rgb="FF000000"/>
      </right>
      <top style="medium">
        <color rgb="FF000000"/>
      </top>
      <bottom style="hair">
        <color rgb="FF000000"/>
      </bottom>
    </border>
    <border>
      <left style="thin">
        <color rgb="FF000000"/>
      </left>
      <top style="medium">
        <color rgb="FF000000"/>
      </top>
      <bottom style="hair">
        <color rgb="FF000000"/>
      </bottom>
    </border>
    <border>
      <top style="medium">
        <color rgb="FF000000"/>
      </top>
      <bottom style="hair">
        <color rgb="FF000000"/>
      </bottom>
    </border>
    <border>
      <right/>
      <top style="medium">
        <color rgb="FF000000"/>
      </top>
      <bottom style="hair">
        <color rgb="FF000000"/>
      </bottom>
    </border>
    <border>
      <left style="medium">
        <color rgb="FF000000"/>
      </left>
      <top style="hair">
        <color rgb="FF000000"/>
      </top>
      <bottom style="hair">
        <color rgb="FF000000"/>
      </bottom>
    </border>
    <border>
      <right style="medium">
        <color rgb="FF000000"/>
      </right>
      <top style="hair">
        <color rgb="FF000000"/>
      </top>
      <bottom style="hair">
        <color rgb="FF000000"/>
      </bottom>
    </border>
    <border>
      <left style="thin">
        <color rgb="FF000000"/>
      </left>
      <right style="hair">
        <color rgb="FF000000"/>
      </right>
      <top style="medium">
        <color rgb="FF000000"/>
      </top>
      <bottom style="hair">
        <color rgb="FF000000"/>
      </bottom>
    </border>
    <border>
      <left style="medium">
        <color rgb="FF000000"/>
      </left>
      <top style="hair">
        <color rgb="FF000000"/>
      </top>
      <bottom style="medium">
        <color rgb="FF000000"/>
      </bottom>
    </border>
    <border>
      <right style="thin">
        <color rgb="FF000000"/>
      </right>
      <top style="hair">
        <color rgb="FF000000"/>
      </top>
      <bottom style="medium">
        <color rgb="FF000000"/>
      </bottom>
    </border>
    <border>
      <left style="thin">
        <color rgb="FF000000"/>
      </left>
      <right style="hair">
        <color rgb="FF000000"/>
      </right>
      <top style="hair">
        <color rgb="FF000000"/>
      </top>
      <bottom style="medium">
        <color rgb="FF000000"/>
      </bottom>
    </border>
    <border>
      <left style="thin">
        <color rgb="FF000000"/>
      </left>
      <top style="hair">
        <color rgb="FF000000"/>
      </top>
      <bottom style="medium">
        <color rgb="FF000000"/>
      </bottom>
    </border>
    <border>
      <top style="hair">
        <color rgb="FF000000"/>
      </top>
      <bottom style="medium">
        <color rgb="FF000000"/>
      </bottom>
    </border>
    <border>
      <right style="medium">
        <color rgb="FF000000"/>
      </right>
      <top style="hair">
        <color rgb="FF000000"/>
      </top>
      <bottom style="medium">
        <color rgb="FF000000"/>
      </bottom>
    </border>
    <border>
      <right style="hair">
        <color rgb="FF000000"/>
      </right>
      <top style="medium">
        <color rgb="FF000000"/>
      </top>
    </border>
    <border>
      <left style="hair">
        <color rgb="FF000000"/>
      </left>
      <top style="medium">
        <color rgb="FF000000"/>
      </top>
      <bottom style="hair">
        <color rgb="FF000000"/>
      </bottom>
    </border>
    <border>
      <right style="hair">
        <color rgb="FF000000"/>
      </right>
      <top style="medium">
        <color rgb="FF000000"/>
      </top>
      <bottom style="hair">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right style="dotted">
        <color rgb="FFBFBFBF"/>
      </right>
      <top style="medium">
        <color rgb="FF000000"/>
      </top>
      <bottom style="medium">
        <color rgb="FF000000"/>
      </bottom>
    </border>
    <border>
      <left style="dotted">
        <color rgb="FFBFBFBF"/>
      </left>
      <right style="dotted">
        <color rgb="FFBFBFBF"/>
      </right>
      <top style="medium">
        <color rgb="FF000000"/>
      </top>
      <bottom style="medium">
        <color rgb="FF000000"/>
      </bottom>
    </border>
    <border>
      <left style="dotted">
        <color rgb="FFBFBFBF"/>
      </left>
      <right style="medium">
        <color rgb="FF000000"/>
      </right>
      <top style="medium">
        <color rgb="FF000000"/>
      </top>
      <bottom style="medium">
        <color rgb="FF000000"/>
      </bottom>
    </border>
    <border>
      <right style="hair">
        <color rgb="FF000000"/>
      </right>
      <bottom style="medium">
        <color rgb="FF000000"/>
      </bottom>
    </border>
    <border>
      <left style="hair">
        <color rgb="FF000000"/>
      </left>
      <top style="hair">
        <color rgb="FF000000"/>
      </top>
      <bottom style="medium">
        <color rgb="FF000000"/>
      </bottom>
    </border>
    <border>
      <right style="hair">
        <color rgb="FF000000"/>
      </right>
      <top style="hair">
        <color rgb="FF000000"/>
      </top>
      <bottom style="medium">
        <color rgb="FF000000"/>
      </bottom>
    </border>
    <border>
      <left style="medium">
        <color rgb="FF000000"/>
      </left>
      <bottom style="dotted">
        <color rgb="FFBFBFBF"/>
      </bottom>
    </border>
    <border>
      <right style="medium">
        <color rgb="FF000000"/>
      </right>
      <bottom style="dotted">
        <color rgb="FFBFBFBF"/>
      </bottom>
    </border>
    <border>
      <left/>
      <right style="dotted">
        <color rgb="FFBFBFBF"/>
      </right>
      <top/>
      <bottom style="dotted">
        <color rgb="FFBFBFBF"/>
      </bottom>
    </border>
    <border>
      <left style="dotted">
        <color rgb="FFBFBFBF"/>
      </left>
      <right style="dotted">
        <color rgb="FFBFBFBF"/>
      </right>
      <top/>
      <bottom style="dotted">
        <color rgb="FFBFBFBF"/>
      </bottom>
    </border>
    <border>
      <left style="dotted">
        <color rgb="FFBFBFBF"/>
      </left>
      <right style="medium">
        <color rgb="FF000000"/>
      </right>
      <top/>
      <bottom style="dotted">
        <color rgb="FFBFBFBF"/>
      </bottom>
    </border>
    <border>
      <left style="medium">
        <color rgb="FF000000"/>
      </left>
      <top style="dotted">
        <color rgb="FFBFBFBF"/>
      </top>
      <bottom style="medium">
        <color rgb="FF000000"/>
      </bottom>
    </border>
    <border>
      <right style="medium">
        <color rgb="FF000000"/>
      </right>
      <top style="dotted">
        <color rgb="FFBFBFBF"/>
      </top>
      <bottom style="medium">
        <color rgb="FF000000"/>
      </bottom>
    </border>
    <border>
      <left/>
      <right style="dotted">
        <color rgb="FFBFBFBF"/>
      </right>
      <top style="dotted">
        <color rgb="FFBFBFBF"/>
      </top>
      <bottom style="medium">
        <color rgb="FF000000"/>
      </bottom>
    </border>
    <border>
      <left style="dotted">
        <color rgb="FFBFBFBF"/>
      </left>
      <right style="dotted">
        <color rgb="FFBFBFBF"/>
      </right>
      <top style="dotted">
        <color rgb="FFBFBFBF"/>
      </top>
      <bottom style="medium">
        <color rgb="FF000000"/>
      </bottom>
    </border>
    <border>
      <left style="dotted">
        <color rgb="FFBFBFBF"/>
      </left>
      <right style="medium">
        <color rgb="FF000000"/>
      </right>
      <top style="dotted">
        <color rgb="FFBFBFBF"/>
      </top>
      <bottom style="medium">
        <color rgb="FF000000"/>
      </bottom>
    </border>
    <border>
      <right style="medium">
        <color rgb="FF000000"/>
      </right>
      <top style="medium">
        <color rgb="FF000000"/>
      </top>
      <bottom style="hair">
        <color rgb="FF000000"/>
      </bottom>
    </border>
    <border>
      <left style="medium">
        <color rgb="FF000000"/>
      </left>
      <bottom style="thin">
        <color rgb="FF000000"/>
      </bottom>
    </border>
    <border>
      <right style="medium">
        <color rgb="FF000000"/>
      </right>
      <bottom style="thin">
        <color rgb="FF000000"/>
      </bottom>
    </border>
    <border>
      <left/>
      <right style="hair">
        <color rgb="FF000000"/>
      </right>
      <top style="medium">
        <color rgb="FF000000"/>
      </top>
      <bottom style="hair">
        <color rgb="FF000000"/>
      </bottom>
    </border>
    <border>
      <left/>
      <right style="hair">
        <color rgb="FF000000"/>
      </right>
      <top/>
      <bottom style="hair">
        <color rgb="FF000000"/>
      </bottom>
    </border>
    <border>
      <left style="hair">
        <color rgb="FF000000"/>
      </left>
      <right style="hair">
        <color rgb="FF000000"/>
      </right>
      <top/>
      <bottom style="hair">
        <color rgb="FF000000"/>
      </bottom>
    </border>
    <border>
      <left style="hair">
        <color rgb="FF000000"/>
      </left>
      <right style="medium">
        <color rgb="FF000000"/>
      </right>
      <top/>
      <bottom style="hair">
        <color rgb="FF000000"/>
      </bottom>
    </border>
    <border>
      <right style="medium">
        <color rgb="FF000000"/>
      </right>
      <top style="thin">
        <color rgb="FF000000"/>
      </top>
      <bottom style="thin">
        <color rgb="FF000000"/>
      </bottom>
    </border>
    <border>
      <left style="medium">
        <color rgb="FF000000"/>
      </left>
      <right/>
      <top style="hair">
        <color rgb="FF000000"/>
      </top>
      <bottom style="hair">
        <color rgb="FF000000"/>
      </bottom>
    </border>
    <border>
      <left/>
      <right style="hair">
        <color rgb="FF000000"/>
      </right>
      <top style="hair">
        <color rgb="FF000000"/>
      </top>
      <bottom style="medium">
        <color rgb="FF000000"/>
      </bottom>
    </border>
    <border>
      <left/>
      <right style="dotted">
        <color rgb="FFA5A5A5"/>
      </right>
      <top style="medium">
        <color rgb="FF000000"/>
      </top>
      <bottom style="dotted">
        <color rgb="FFA5A5A5"/>
      </bottom>
    </border>
    <border>
      <left style="dotted">
        <color rgb="FFA5A5A5"/>
      </left>
      <right style="dotted">
        <color rgb="FFA5A5A5"/>
      </right>
      <top style="medium">
        <color rgb="FF000000"/>
      </top>
      <bottom style="dotted">
        <color rgb="FFA5A5A5"/>
      </bottom>
    </border>
    <border>
      <left style="dotted">
        <color rgb="FFA5A5A5"/>
      </left>
      <right style="medium">
        <color rgb="FF000000"/>
      </right>
      <top style="medium">
        <color rgb="FF000000"/>
      </top>
      <bottom style="dotted">
        <color rgb="FFA5A5A5"/>
      </bottom>
    </border>
    <border>
      <left/>
      <right style="dotted">
        <color rgb="FFA5A5A5"/>
      </right>
      <top style="dotted">
        <color rgb="FFA5A5A5"/>
      </top>
      <bottom style="dotted">
        <color rgb="FFA5A5A5"/>
      </bottom>
    </border>
    <border>
      <left style="dotted">
        <color rgb="FFA5A5A5"/>
      </left>
      <right style="dotted">
        <color rgb="FFA5A5A5"/>
      </right>
      <top style="dotted">
        <color rgb="FFA5A5A5"/>
      </top>
      <bottom style="dotted">
        <color rgb="FFA5A5A5"/>
      </bottom>
    </border>
    <border>
      <left style="dotted">
        <color rgb="FFA5A5A5"/>
      </left>
      <right style="medium">
        <color rgb="FF000000"/>
      </right>
      <top style="dotted">
        <color rgb="FFA5A5A5"/>
      </top>
      <bottom style="dotted">
        <color rgb="FFA5A5A5"/>
      </bottom>
    </border>
    <border>
      <left/>
      <right style="medium">
        <color rgb="FF000000"/>
      </right>
      <top style="dotted">
        <color rgb="FFA5A5A5"/>
      </top>
      <bottom style="dotted">
        <color rgb="FFA5A5A5"/>
      </bottom>
    </border>
    <border>
      <left/>
      <right style="dotted">
        <color rgb="FFA5A5A5"/>
      </right>
      <top style="dotted">
        <color rgb="FFA5A5A5"/>
      </top>
      <bottom style="medium">
        <color rgb="FF000000"/>
      </bottom>
    </border>
    <border>
      <left style="dotted">
        <color rgb="FFA5A5A5"/>
      </left>
      <right style="dotted">
        <color rgb="FFA5A5A5"/>
      </right>
      <top style="dotted">
        <color rgb="FFA5A5A5"/>
      </top>
      <bottom style="medium">
        <color rgb="FF000000"/>
      </bottom>
    </border>
    <border>
      <left style="dotted">
        <color rgb="FFA5A5A5"/>
      </left>
      <right/>
      <top style="dotted">
        <color rgb="FFA5A5A5"/>
      </top>
      <bottom style="medium">
        <color rgb="FF000000"/>
      </bottom>
    </border>
    <border>
      <left style="dotted">
        <color rgb="FFA5A5A5"/>
      </left>
      <right style="medium">
        <color rgb="FF000000"/>
      </right>
      <top style="dotted">
        <color rgb="FFA5A5A5"/>
      </top>
      <bottom style="medium">
        <color rgb="FF000000"/>
      </bottom>
    </border>
    <border>
      <top style="medium">
        <color rgb="FF000000"/>
      </top>
    </border>
    <border>
      <top style="medium">
        <color rgb="FF000000"/>
      </top>
      <bottom style="thin">
        <color rgb="FF000000"/>
      </bottom>
    </border>
    <border>
      <left style="medium">
        <color rgb="FF000000"/>
      </left>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top style="thin">
        <color rgb="FF000000"/>
      </top>
    </border>
    <border>
      <bottom style="medium">
        <color rgb="FF000000"/>
      </bottom>
    </border>
    <border>
      <left style="thin">
        <color rgb="FF000000"/>
      </left>
      <right style="hair">
        <color rgb="FF000000"/>
      </right>
      <top/>
      <bottom style="hair">
        <color rgb="FF000000"/>
      </bottom>
    </border>
    <border>
      <left style="medium">
        <color rgb="FF000000"/>
      </left>
      <right style="dotted">
        <color rgb="FFA5A5A5"/>
      </right>
      <top style="medium">
        <color rgb="FF000000"/>
      </top>
      <bottom style="dotted">
        <color rgb="FFA5A5A5"/>
      </bottom>
    </border>
    <border>
      <left style="medium">
        <color rgb="FF000000"/>
      </left>
      <right style="dotted">
        <color rgb="FFA5A5A5"/>
      </right>
      <top style="dotted">
        <color rgb="FFA5A5A5"/>
      </top>
      <bottom style="dotted">
        <color rgb="FFA5A5A5"/>
      </bottom>
    </border>
    <border>
      <left style="dotted">
        <color rgb="FFA5A5A5"/>
      </left>
      <right/>
      <top style="dotted">
        <color rgb="FFA5A5A5"/>
      </top>
      <bottom style="dotted">
        <color rgb="FFA5A5A5"/>
      </bottom>
    </border>
    <border>
      <left style="medium">
        <color rgb="FF000000"/>
      </left>
      <top style="dotted">
        <color rgb="FFA5A5A5"/>
      </top>
      <bottom style="dotted">
        <color rgb="FFA5A5A5"/>
      </bottom>
    </border>
    <border>
      <right style="dotted">
        <color rgb="FFA5A5A5"/>
      </right>
      <top style="dotted">
        <color rgb="FFA5A5A5"/>
      </top>
      <bottom style="dotted">
        <color rgb="FFA5A5A5"/>
      </bottom>
    </border>
    <border>
      <left style="dotted">
        <color rgb="FFA5A5A5"/>
      </left>
      <top style="dotted">
        <color rgb="FFA5A5A5"/>
      </top>
      <bottom style="dotted">
        <color rgb="FFA5A5A5"/>
      </bottom>
    </border>
    <border>
      <right style="medium">
        <color rgb="FF000000"/>
      </right>
      <top style="dotted">
        <color rgb="FFA5A5A5"/>
      </top>
      <bottom style="dotted">
        <color rgb="FFA5A5A5"/>
      </bottom>
    </border>
    <border>
      <left style="medium">
        <color rgb="FF000000"/>
      </left>
      <top style="dotted">
        <color rgb="FFA5A5A5"/>
      </top>
      <bottom style="medium">
        <color rgb="FF000000"/>
      </bottom>
    </border>
    <border>
      <right style="dotted">
        <color rgb="FFA5A5A5"/>
      </right>
      <top style="dotted">
        <color rgb="FFA5A5A5"/>
      </top>
      <bottom style="medium">
        <color rgb="FF000000"/>
      </bottom>
    </border>
    <border>
      <left style="dotted">
        <color rgb="FFA5A5A5"/>
      </left>
      <top style="dotted">
        <color rgb="FFA5A5A5"/>
      </top>
      <bottom style="medium">
        <color rgb="FF000000"/>
      </bottom>
    </border>
    <border>
      <right style="medium">
        <color rgb="FF000000"/>
      </right>
      <top style="dotted">
        <color rgb="FFA5A5A5"/>
      </top>
      <bottom style="medium">
        <color rgb="FF000000"/>
      </bottom>
    </border>
    <border>
      <left style="thin">
        <color rgb="FF000000"/>
      </left>
      <top style="thin">
        <color rgb="FF000000"/>
      </top>
      <bottom/>
    </border>
    <border>
      <right/>
      <top style="thin">
        <color rgb="FF000000"/>
      </top>
      <bottom/>
    </border>
    <border>
      <top style="thin">
        <color rgb="FF000000"/>
      </top>
      <bottom style="medium">
        <color rgb="FF000000"/>
      </bottom>
    </border>
    <border>
      <left style="medium">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thin">
        <color rgb="FF000000"/>
      </left>
      <right/>
      <top/>
      <bottom style="thin">
        <color rgb="FF000000"/>
      </bottom>
    </border>
    <border>
      <left style="thin">
        <color rgb="FF000000"/>
      </left>
      <right style="medium">
        <color rgb="FF000000"/>
      </right>
      <top/>
      <bottom style="thin">
        <color rgb="FF000000"/>
      </bottom>
    </border>
    <border>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thin">
        <color rgb="FF000000"/>
      </left>
      <right/>
      <top/>
      <bottom style="medium">
        <color rgb="FF000000"/>
      </bottom>
    </border>
    <border>
      <left style="medium">
        <color rgb="FF000000"/>
      </left>
      <right style="medium">
        <color rgb="FF000000"/>
      </right>
      <top/>
      <bottom style="medium">
        <color rgb="FF000000"/>
      </bottom>
    </border>
    <border>
      <left style="medium">
        <color rgb="FF000000"/>
      </left>
      <right style="thin">
        <color rgb="FF000000"/>
      </right>
      <top/>
      <bottom style="medium">
        <color rgb="FF000000"/>
      </bottom>
    </border>
    <border>
      <left/>
      <right style="medium">
        <color rgb="FF000000"/>
      </right>
      <top/>
      <bottom style="medium">
        <color rgb="FF000000"/>
      </bottom>
    </border>
    <border>
      <left style="medium">
        <color rgb="FF000000"/>
      </left>
      <top style="hair">
        <color rgb="FF000000"/>
      </top>
      <bottom style="thin">
        <color rgb="FF000000"/>
      </bottom>
    </border>
    <border>
      <left style="hair">
        <color rgb="FF000000"/>
      </left>
      <right style="medium">
        <color rgb="FF000000"/>
      </right>
      <top style="hair">
        <color rgb="FF000000"/>
      </top>
      <bottom style="thin">
        <color rgb="FF000000"/>
      </bottom>
    </border>
    <border>
      <left style="thin">
        <color rgb="FF000000"/>
      </left>
      <right style="thin">
        <color rgb="FF000000"/>
      </right>
      <top style="thin">
        <color rgb="FF000000"/>
      </top>
    </border>
    <border>
      <left style="hair">
        <color rgb="FF000000"/>
      </left>
      <right style="medium">
        <color rgb="FF000000"/>
      </right>
      <bottom style="medium">
        <color rgb="FF000000"/>
      </bottom>
    </border>
    <border>
      <right style="hair">
        <color rgb="FF000000"/>
      </right>
      <top style="thin">
        <color rgb="FF000000"/>
      </top>
      <bottom/>
    </border>
    <border>
      <left style="hair">
        <color rgb="FF000000"/>
      </left>
      <top style="thin">
        <color rgb="FF000000"/>
      </top>
      <bottom style="medium">
        <color rgb="FF000000"/>
      </bottom>
    </border>
    <border>
      <left style="medium">
        <color rgb="FF000000"/>
      </left>
      <right style="medium">
        <color rgb="FF000000"/>
      </right>
      <top style="medium">
        <color rgb="FF000000"/>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right style="thin">
        <color rgb="FF000000"/>
      </right>
      <top/>
      <bottom style="medium">
        <color rgb="FF000000"/>
      </bottom>
    </border>
    <border>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top/>
      <bottom/>
    </border>
    <border>
      <top/>
      <bottom/>
    </border>
    <border>
      <right/>
      <top/>
      <bottom/>
    </border>
  </borders>
  <cellStyleXfs count="1">
    <xf borderId="0" fillId="0" fontId="0" numFmtId="0" applyAlignment="1" applyFont="1"/>
  </cellStyleXfs>
  <cellXfs count="475">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2" numFmtId="164" xfId="0" applyAlignment="1" applyFont="1" applyNumberFormat="1">
      <alignment horizontal="center" vertical="center"/>
    </xf>
    <xf borderId="0" fillId="0" fontId="3" numFmtId="49" xfId="0" applyAlignment="1" applyFont="1" applyNumberFormat="1">
      <alignment horizontal="left" shrinkToFit="1" vertical="center" wrapText="0"/>
    </xf>
    <xf borderId="0" fillId="0" fontId="1"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5" numFmtId="0" xfId="0" applyAlignment="1" applyFont="1">
      <alignment horizontal="left" vertical="center"/>
    </xf>
    <xf borderId="0" fillId="0" fontId="6" numFmtId="0" xfId="0" applyAlignment="1" applyFont="1">
      <alignment horizontal="left" vertical="center"/>
    </xf>
    <xf borderId="1" fillId="0" fontId="1" numFmtId="0" xfId="0" applyAlignment="1" applyBorder="1" applyFont="1">
      <alignment horizontal="right" vertical="center"/>
    </xf>
    <xf borderId="2" fillId="0" fontId="7" numFmtId="0" xfId="0" applyAlignment="1" applyBorder="1" applyFont="1">
      <alignment vertical="center"/>
    </xf>
    <xf borderId="3" fillId="2" fontId="8" numFmtId="0" xfId="0" applyAlignment="1" applyBorder="1" applyFill="1" applyFont="1">
      <alignment horizontal="center" shrinkToFit="1" vertical="center" wrapText="0"/>
    </xf>
    <xf borderId="4" fillId="0" fontId="9" numFmtId="0" xfId="0" applyAlignment="1" applyBorder="1" applyFont="1">
      <alignment horizontal="left" shrinkToFit="1" vertical="center" wrapText="0"/>
    </xf>
    <xf borderId="5" fillId="0" fontId="7" numFmtId="0" xfId="0" applyAlignment="1" applyBorder="1" applyFont="1">
      <alignment vertical="center"/>
    </xf>
    <xf borderId="0" fillId="0" fontId="3" numFmtId="0" xfId="0" applyAlignment="1" applyFont="1">
      <alignment vertical="center"/>
    </xf>
    <xf borderId="6" fillId="0" fontId="1" numFmtId="0" xfId="0" applyAlignment="1" applyBorder="1" applyFont="1">
      <alignment horizontal="right" vertical="center"/>
    </xf>
    <xf borderId="7" fillId="0" fontId="7" numFmtId="0" xfId="0" applyAlignment="1" applyBorder="1" applyFont="1">
      <alignment vertical="center"/>
    </xf>
    <xf borderId="6" fillId="0" fontId="1" numFmtId="0" xfId="0" applyAlignment="1" applyBorder="1" applyFont="1">
      <alignment horizontal="center" shrinkToFit="1" vertical="center" wrapText="0"/>
    </xf>
    <xf borderId="8" fillId="0" fontId="7" numFmtId="0" xfId="0" applyAlignment="1" applyBorder="1" applyFont="1">
      <alignment vertical="center"/>
    </xf>
    <xf borderId="6" fillId="2" fontId="10" numFmtId="0" xfId="0" applyAlignment="1" applyBorder="1" applyFont="1">
      <alignment horizontal="center" shrinkToFit="1" vertical="center" wrapText="0"/>
    </xf>
    <xf borderId="6" fillId="2" fontId="8" numFmtId="0" xfId="0" applyAlignment="1" applyBorder="1" applyFont="1">
      <alignment horizontal="center" shrinkToFit="1" vertical="center" wrapText="0"/>
    </xf>
    <xf borderId="0" fillId="0" fontId="9" numFmtId="0" xfId="0" applyAlignment="1" applyFont="1">
      <alignment vertical="center"/>
    </xf>
    <xf borderId="9" fillId="0" fontId="1" numFmtId="0" xfId="0" applyAlignment="1" applyBorder="1" applyFont="1">
      <alignment horizontal="right" vertical="center"/>
    </xf>
    <xf borderId="10" fillId="0" fontId="7" numFmtId="0" xfId="0" applyAlignment="1" applyBorder="1" applyFont="1">
      <alignment vertical="center"/>
    </xf>
    <xf borderId="9" fillId="2" fontId="8" numFmtId="0" xfId="0" applyAlignment="1" applyBorder="1" applyFont="1">
      <alignment horizontal="center" shrinkToFit="1" vertical="center" wrapText="0"/>
    </xf>
    <xf borderId="11" fillId="0" fontId="7" numFmtId="0" xfId="0" applyAlignment="1" applyBorder="1" applyFont="1">
      <alignment vertical="center"/>
    </xf>
    <xf borderId="12" fillId="0" fontId="1" numFmtId="0" xfId="0" applyAlignment="1" applyBorder="1" applyFont="1">
      <alignment horizontal="center" shrinkToFit="1" vertical="center" wrapText="0"/>
    </xf>
    <xf borderId="13" fillId="0" fontId="7" numFmtId="0" xfId="0" applyAlignment="1" applyBorder="1" applyFont="1">
      <alignment vertical="center"/>
    </xf>
    <xf borderId="14" fillId="3" fontId="8" numFmtId="0" xfId="0" applyAlignment="1" applyBorder="1" applyFill="1" applyFont="1">
      <alignment horizontal="center" shrinkToFit="1" vertical="center" wrapText="0"/>
    </xf>
    <xf borderId="15" fillId="0" fontId="1" numFmtId="0" xfId="0" applyAlignment="1" applyBorder="1" applyFont="1">
      <alignment shrinkToFit="1" vertical="center" wrapText="0"/>
    </xf>
    <xf borderId="0" fillId="0" fontId="1" numFmtId="0" xfId="0" applyAlignment="1" applyFont="1">
      <alignment shrinkToFit="1" vertical="center" wrapText="0"/>
    </xf>
    <xf borderId="16" fillId="0" fontId="1" numFmtId="0" xfId="0" applyAlignment="1" applyBorder="1" applyFont="1">
      <alignment horizontal="center" shrinkToFit="1" vertical="center" wrapText="0"/>
    </xf>
    <xf borderId="17" fillId="0" fontId="7" numFmtId="0" xfId="0" applyAlignment="1" applyBorder="1" applyFont="1">
      <alignment vertical="center"/>
    </xf>
    <xf borderId="18" fillId="3" fontId="8" numFmtId="0" xfId="0" applyAlignment="1" applyBorder="1" applyFont="1">
      <alignment horizontal="center" shrinkToFit="1" vertical="center" wrapText="0"/>
    </xf>
    <xf borderId="19" fillId="0" fontId="1" numFmtId="0" xfId="0" applyAlignment="1" applyBorder="1" applyFont="1">
      <alignment shrinkToFit="1" vertical="center" wrapText="0"/>
    </xf>
    <xf borderId="20" fillId="0" fontId="1" numFmtId="0" xfId="0" applyAlignment="1" applyBorder="1" applyFont="1">
      <alignment horizontal="center" vertical="center"/>
    </xf>
    <xf borderId="21" fillId="0" fontId="7" numFmtId="0" xfId="0" applyAlignment="1" applyBorder="1" applyFont="1">
      <alignment vertical="center"/>
    </xf>
    <xf borderId="22" fillId="0" fontId="1" numFmtId="0" xfId="0" applyAlignment="1" applyBorder="1" applyFont="1">
      <alignment horizontal="center" vertical="center"/>
    </xf>
    <xf borderId="14" fillId="0" fontId="1" numFmtId="0" xfId="0" applyAlignment="1" applyBorder="1" applyFont="1">
      <alignment horizontal="center" vertical="center"/>
    </xf>
    <xf borderId="23" fillId="0" fontId="1" numFmtId="0" xfId="0" applyAlignment="1" applyBorder="1" applyFont="1">
      <alignment horizontal="center" vertical="center"/>
    </xf>
    <xf borderId="24" fillId="0" fontId="7" numFmtId="0" xfId="0" applyAlignment="1" applyBorder="1" applyFont="1">
      <alignment vertical="center"/>
    </xf>
    <xf borderId="25" fillId="0" fontId="1" numFmtId="0" xfId="0" applyAlignment="1" applyBorder="1" applyFont="1">
      <alignment horizontal="center" vertical="center"/>
    </xf>
    <xf borderId="26" fillId="0" fontId="7" numFmtId="0" xfId="0" applyAlignment="1" applyBorder="1" applyFont="1">
      <alignment vertical="center"/>
    </xf>
    <xf borderId="27" fillId="0" fontId="7" numFmtId="0" xfId="0" applyAlignment="1" applyBorder="1" applyFont="1">
      <alignment vertical="center"/>
    </xf>
    <xf borderId="28" fillId="2" fontId="1" numFmtId="0" xfId="0" applyAlignment="1" applyBorder="1" applyFont="1">
      <alignment horizontal="center" vertical="center"/>
    </xf>
    <xf borderId="29" fillId="2" fontId="1" numFmtId="0" xfId="0" applyAlignment="1" applyBorder="1" applyFont="1">
      <alignment horizontal="center" vertical="center"/>
    </xf>
    <xf borderId="30" fillId="2" fontId="8" numFmtId="0" xfId="0" applyAlignment="1" applyBorder="1" applyFont="1">
      <alignment horizontal="center" vertical="center"/>
    </xf>
    <xf borderId="31" fillId="0" fontId="7" numFmtId="0" xfId="0" applyAlignment="1" applyBorder="1" applyFont="1">
      <alignment vertical="center"/>
    </xf>
    <xf borderId="32" fillId="0" fontId="1" numFmtId="0" xfId="0" applyAlignment="1" applyBorder="1" applyFont="1">
      <alignment vertical="center"/>
    </xf>
    <xf borderId="33" fillId="0" fontId="1" numFmtId="0" xfId="0" applyAlignment="1" applyBorder="1" applyFont="1">
      <alignment vertical="center"/>
    </xf>
    <xf borderId="34" fillId="0" fontId="1" numFmtId="0" xfId="0" applyAlignment="1" applyBorder="1" applyFont="1">
      <alignment vertical="center"/>
    </xf>
    <xf borderId="35" fillId="0" fontId="1" numFmtId="0" xfId="0" applyAlignment="1" applyBorder="1" applyFont="1">
      <alignment vertical="center"/>
    </xf>
    <xf borderId="36" fillId="0" fontId="1" numFmtId="0" xfId="0" applyAlignment="1" applyBorder="1" applyFont="1">
      <alignment horizontal="center" shrinkToFit="1" vertical="center" wrapText="0"/>
    </xf>
    <xf borderId="37" fillId="0" fontId="7" numFmtId="0" xfId="0" applyAlignment="1" applyBorder="1" applyFont="1">
      <alignment vertical="center"/>
    </xf>
    <xf borderId="29" fillId="3" fontId="8" numFmtId="0" xfId="0" applyAlignment="1" applyBorder="1" applyFont="1">
      <alignment horizontal="center" shrinkToFit="1" vertical="center" wrapText="0"/>
    </xf>
    <xf borderId="38" fillId="0" fontId="1" numFmtId="0" xfId="0" applyAlignment="1" applyBorder="1" applyFont="1">
      <alignment shrinkToFit="1" vertical="center" wrapText="0"/>
    </xf>
    <xf borderId="0" fillId="0" fontId="11" numFmtId="0" xfId="0" applyAlignment="1" applyFont="1">
      <alignment vertical="center"/>
    </xf>
    <xf borderId="3" fillId="0" fontId="1" numFmtId="0" xfId="0" applyAlignment="1" applyBorder="1" applyFont="1">
      <alignment vertical="center"/>
    </xf>
    <xf borderId="4" fillId="0" fontId="1" numFmtId="0" xfId="0" applyAlignment="1" applyBorder="1" applyFont="1">
      <alignment vertical="center"/>
    </xf>
    <xf borderId="1" fillId="4" fontId="1" numFmtId="0" xfId="0" applyAlignment="1" applyBorder="1" applyFill="1" applyFont="1">
      <alignment horizontal="center" vertical="center"/>
    </xf>
    <xf borderId="6" fillId="0" fontId="1" numFmtId="0" xfId="0" applyAlignment="1" applyBorder="1" applyFont="1">
      <alignment horizontal="center" vertical="center"/>
    </xf>
    <xf borderId="39" fillId="0" fontId="1" numFmtId="0" xfId="0" applyAlignment="1" applyBorder="1" applyFont="1">
      <alignment horizontal="center" shrinkToFit="1" vertical="center" wrapText="0"/>
    </xf>
    <xf borderId="40" fillId="0" fontId="1" numFmtId="0" xfId="0" applyAlignment="1" applyBorder="1" applyFont="1">
      <alignment horizontal="center" shrinkToFit="1" vertical="center" wrapText="0"/>
    </xf>
    <xf borderId="41" fillId="0" fontId="1" numFmtId="0" xfId="0" applyAlignment="1" applyBorder="1" applyFont="1">
      <alignment horizontal="center" shrinkToFit="1" vertical="center" wrapText="0"/>
    </xf>
    <xf borderId="42" fillId="0" fontId="7" numFmtId="0" xfId="0" applyAlignment="1" applyBorder="1" applyFont="1">
      <alignment vertical="center"/>
    </xf>
    <xf borderId="43" fillId="0" fontId="1" numFmtId="0" xfId="0" applyAlignment="1" applyBorder="1" applyFont="1">
      <alignment horizontal="center" shrinkToFit="1" vertical="center" wrapText="0"/>
    </xf>
    <xf borderId="8" fillId="0" fontId="1" numFmtId="0" xfId="0" applyAlignment="1" applyBorder="1" applyFont="1">
      <alignment horizontal="center" shrinkToFit="1" vertical="center" wrapText="0"/>
    </xf>
    <xf borderId="35" fillId="0" fontId="1" numFmtId="0" xfId="0" applyAlignment="1" applyBorder="1" applyFont="1">
      <alignment horizontal="center" vertical="center"/>
    </xf>
    <xf borderId="6" fillId="2" fontId="10" numFmtId="0" xfId="0" applyAlignment="1" applyBorder="1" applyFont="1">
      <alignment horizontal="center" vertical="center"/>
    </xf>
    <xf borderId="44" fillId="0" fontId="7" numFmtId="0" xfId="0" applyAlignment="1" applyBorder="1" applyFont="1">
      <alignment vertical="center"/>
    </xf>
    <xf borderId="39" fillId="5" fontId="10" numFmtId="0" xfId="0" applyAlignment="1" applyBorder="1" applyFill="1" applyFont="1">
      <alignment horizontal="center" shrinkToFit="1" vertical="center" wrapText="0"/>
    </xf>
    <xf borderId="45" fillId="5" fontId="10" numFmtId="0" xfId="0" applyAlignment="1" applyBorder="1" applyFont="1">
      <alignment horizontal="center" shrinkToFit="1" vertical="center" wrapText="0"/>
    </xf>
    <xf borderId="39" fillId="2" fontId="8" numFmtId="0" xfId="0" applyAlignment="1" applyBorder="1" applyFont="1">
      <alignment horizontal="center" shrinkToFit="1" vertical="center" wrapText="0"/>
    </xf>
    <xf borderId="40" fillId="2" fontId="8" numFmtId="0" xfId="0" applyAlignment="1" applyBorder="1" applyFont="1">
      <alignment horizontal="center" shrinkToFit="1" vertical="center" wrapText="0"/>
    </xf>
    <xf borderId="41" fillId="2" fontId="8" numFmtId="0" xfId="0" applyAlignment="1" applyBorder="1" applyFont="1">
      <alignment horizontal="center" shrinkToFit="1" vertical="center" wrapText="0"/>
    </xf>
    <xf borderId="45" fillId="2" fontId="8" numFmtId="0" xfId="0" applyAlignment="1" applyBorder="1" applyFont="1">
      <alignment horizontal="center" shrinkToFit="1" vertical="center" wrapText="0"/>
    </xf>
    <xf borderId="46" fillId="2" fontId="8" numFmtId="0" xfId="0" applyAlignment="1" applyBorder="1" applyFont="1">
      <alignment horizontal="center" shrinkToFit="1" vertical="center" wrapText="0"/>
    </xf>
    <xf borderId="47" fillId="5" fontId="10" numFmtId="0" xfId="0" applyAlignment="1" applyBorder="1" applyFont="1">
      <alignment horizontal="center" shrinkToFit="1" vertical="center" wrapText="0"/>
    </xf>
    <xf borderId="48" fillId="5" fontId="10" numFmtId="0" xfId="0" applyAlignment="1" applyBorder="1" applyFont="1">
      <alignment horizontal="center" shrinkToFit="1" vertical="center" wrapText="0"/>
    </xf>
    <xf borderId="47" fillId="2" fontId="8" numFmtId="0" xfId="0" applyAlignment="1" applyBorder="1" applyFont="1">
      <alignment horizontal="center" shrinkToFit="1" vertical="center" wrapText="0"/>
    </xf>
    <xf borderId="49" fillId="2" fontId="8" numFmtId="0" xfId="0" applyAlignment="1" applyBorder="1" applyFont="1">
      <alignment horizontal="center" shrinkToFit="1" vertical="center" wrapText="0"/>
    </xf>
    <xf borderId="50" fillId="2" fontId="8" numFmtId="0" xfId="0" applyAlignment="1" applyBorder="1" applyFont="1">
      <alignment horizontal="center" shrinkToFit="1" vertical="center" wrapText="0"/>
    </xf>
    <xf borderId="48" fillId="2" fontId="8" numFmtId="0" xfId="0" applyAlignment="1" applyBorder="1" applyFont="1">
      <alignment horizontal="center" shrinkToFit="1" vertical="center" wrapText="0"/>
    </xf>
    <xf borderId="51" fillId="2" fontId="8" numFmtId="0" xfId="0" applyAlignment="1" applyBorder="1" applyFont="1">
      <alignment horizontal="center" shrinkToFit="1" vertical="center" wrapText="0"/>
    </xf>
    <xf borderId="0" fillId="0" fontId="7" numFmtId="38" xfId="0" applyAlignment="1" applyFont="1" applyNumberFormat="1">
      <alignment vertical="center"/>
    </xf>
    <xf borderId="0" fillId="0" fontId="12" numFmtId="0" xfId="0" applyAlignment="1" applyFont="1">
      <alignment vertical="center"/>
    </xf>
    <xf borderId="52" fillId="5" fontId="10" numFmtId="0" xfId="0" applyAlignment="1" applyBorder="1" applyFont="1">
      <alignment horizontal="center" shrinkToFit="1" vertical="center" wrapText="0"/>
    </xf>
    <xf borderId="53" fillId="5" fontId="10" numFmtId="0" xfId="0" applyAlignment="1" applyBorder="1" applyFont="1">
      <alignment horizontal="center" shrinkToFit="1" vertical="center" wrapText="0"/>
    </xf>
    <xf borderId="52" fillId="2" fontId="8" numFmtId="0" xfId="0" applyAlignment="1" applyBorder="1" applyFont="1">
      <alignment horizontal="center" shrinkToFit="1" vertical="center" wrapText="0"/>
    </xf>
    <xf borderId="54" fillId="2" fontId="8" numFmtId="0" xfId="0" applyAlignment="1" applyBorder="1" applyFont="1">
      <alignment horizontal="center" shrinkToFit="1" vertical="center" wrapText="0"/>
    </xf>
    <xf borderId="55" fillId="2" fontId="8" numFmtId="0" xfId="0" applyAlignment="1" applyBorder="1" applyFont="1">
      <alignment horizontal="center" shrinkToFit="1" vertical="center" wrapText="0"/>
    </xf>
    <xf borderId="0" fillId="0" fontId="1" numFmtId="0" xfId="0" applyAlignment="1" applyFont="1">
      <alignment horizontal="right" vertical="center"/>
    </xf>
    <xf borderId="56" fillId="6" fontId="1" numFmtId="0" xfId="0" applyAlignment="1" applyBorder="1" applyFill="1" applyFont="1">
      <alignment horizontal="center" vertical="center"/>
    </xf>
    <xf borderId="57" fillId="0" fontId="7" numFmtId="0" xfId="0" applyAlignment="1" applyBorder="1" applyFont="1">
      <alignment vertical="center"/>
    </xf>
    <xf borderId="58" fillId="0" fontId="7" numFmtId="0" xfId="0" applyAlignment="1" applyBorder="1" applyFont="1">
      <alignment vertical="center"/>
    </xf>
    <xf borderId="1" fillId="6" fontId="1" numFmtId="0" xfId="0" applyAlignment="1" applyBorder="1" applyFont="1">
      <alignment horizontal="center" vertical="center"/>
    </xf>
    <xf borderId="39" fillId="5" fontId="8" numFmtId="0" xfId="0" applyAlignment="1" applyBorder="1" applyFont="1">
      <alignment horizontal="center" shrinkToFit="1" vertical="center" wrapText="0"/>
    </xf>
    <xf borderId="45" fillId="5" fontId="8" numFmtId="0" xfId="0" applyAlignment="1" applyBorder="1" applyFont="1">
      <alignment horizontal="center" shrinkToFit="1" vertical="center" wrapText="0"/>
    </xf>
    <xf borderId="47" fillId="5" fontId="8" numFmtId="0" xfId="0" applyAlignment="1" applyBorder="1" applyFont="1">
      <alignment horizontal="center" shrinkToFit="1" vertical="center" wrapText="0"/>
    </xf>
    <xf borderId="48" fillId="5" fontId="8" numFmtId="0" xfId="0" applyAlignment="1" applyBorder="1" applyFont="1">
      <alignment horizontal="center" shrinkToFit="1" vertical="center" wrapText="0"/>
    </xf>
    <xf borderId="52" fillId="5" fontId="8" numFmtId="0" xfId="0" applyAlignment="1" applyBorder="1" applyFont="1">
      <alignment horizontal="center" shrinkToFit="1" vertical="center" wrapText="0"/>
    </xf>
    <xf borderId="53" fillId="5" fontId="8" numFmtId="0" xfId="0" applyAlignment="1" applyBorder="1" applyFont="1">
      <alignment horizontal="center" shrinkToFit="1" vertical="center" wrapText="0"/>
    </xf>
    <xf borderId="53" fillId="2" fontId="8" numFmtId="0" xfId="0" applyAlignment="1" applyBorder="1" applyFont="1">
      <alignment horizontal="center" shrinkToFit="1" vertical="center" wrapText="0"/>
    </xf>
    <xf borderId="59" fillId="2" fontId="8" numFmtId="0" xfId="0" applyAlignment="1" applyBorder="1" applyFont="1">
      <alignment horizontal="center" shrinkToFit="1" vertical="center" wrapText="0"/>
    </xf>
    <xf borderId="60" fillId="0" fontId="1" numFmtId="0" xfId="0" applyAlignment="1" applyBorder="1" applyFont="1">
      <alignment vertical="center"/>
    </xf>
    <xf borderId="61" fillId="0" fontId="1" numFmtId="0" xfId="0" applyAlignment="1" applyBorder="1" applyFont="1">
      <alignment vertical="center"/>
    </xf>
    <xf borderId="62" fillId="7" fontId="5" numFmtId="0" xfId="0" applyAlignment="1" applyBorder="1" applyFill="1" applyFont="1">
      <alignment horizontal="center" vertical="center"/>
    </xf>
    <xf borderId="63" fillId="0" fontId="7" numFmtId="0" xfId="0" applyAlignment="1" applyBorder="1" applyFont="1">
      <alignment vertical="center"/>
    </xf>
    <xf borderId="64" fillId="0" fontId="7" numFmtId="0" xfId="0" applyAlignment="1" applyBorder="1" applyFont="1">
      <alignment vertical="center"/>
    </xf>
    <xf borderId="65" fillId="7" fontId="1" numFmtId="0" xfId="0" applyAlignment="1" applyBorder="1" applyFont="1">
      <alignment vertical="center"/>
    </xf>
    <xf borderId="43" fillId="0" fontId="1" numFmtId="0" xfId="0" applyAlignment="1" applyBorder="1" applyFont="1">
      <alignment horizontal="right" vertical="center"/>
    </xf>
    <xf borderId="4" fillId="0" fontId="1" numFmtId="0" xfId="0" applyAlignment="1" applyBorder="1" applyFont="1">
      <alignment horizontal="left" shrinkToFit="1" vertical="center" wrapText="0"/>
    </xf>
    <xf borderId="66" fillId="4" fontId="1" numFmtId="0" xfId="0" applyAlignment="1" applyBorder="1" applyFont="1">
      <alignment horizontal="center" vertical="center"/>
    </xf>
    <xf borderId="67" fillId="0" fontId="7" numFmtId="0" xfId="0" applyAlignment="1" applyBorder="1" applyFont="1">
      <alignment vertical="center"/>
    </xf>
    <xf borderId="68" fillId="4" fontId="1" numFmtId="0" xfId="0" applyAlignment="1" applyBorder="1" applyFont="1">
      <alignment horizontal="center" vertical="center"/>
    </xf>
    <xf borderId="43" fillId="0" fontId="1" numFmtId="0" xfId="0" applyAlignment="1" applyBorder="1" applyFont="1">
      <alignment horizontal="center" vertical="center"/>
    </xf>
    <xf borderId="40" fillId="5" fontId="10" numFmtId="0" xfId="0" applyAlignment="1" applyBorder="1" applyFont="1">
      <alignment horizontal="center" shrinkToFit="1" vertical="center" wrapText="0"/>
    </xf>
    <xf borderId="41" fillId="5" fontId="10" numFmtId="0" xfId="0" applyAlignment="1" applyBorder="1" applyFont="1">
      <alignment horizontal="center" shrinkToFit="1" vertical="center" wrapText="0"/>
    </xf>
    <xf borderId="49" fillId="5" fontId="10" numFmtId="0" xfId="0" applyAlignment="1" applyBorder="1" applyFont="1">
      <alignment horizontal="center" shrinkToFit="1" vertical="center" wrapText="0"/>
    </xf>
    <xf borderId="50" fillId="5" fontId="10" numFmtId="0" xfId="0" applyAlignment="1" applyBorder="1" applyFont="1">
      <alignment horizontal="center" shrinkToFit="1" vertical="center" wrapText="0"/>
    </xf>
    <xf borderId="54" fillId="5" fontId="10" numFmtId="0" xfId="0" applyAlignment="1" applyBorder="1" applyFont="1">
      <alignment horizontal="center" shrinkToFit="1" vertical="center" wrapText="0"/>
    </xf>
    <xf borderId="55" fillId="5" fontId="10" numFmtId="0" xfId="0" applyAlignment="1" applyBorder="1" applyFont="1">
      <alignment horizontal="center" shrinkToFit="1" vertical="center" wrapText="0"/>
    </xf>
    <xf borderId="69" fillId="0" fontId="1" numFmtId="0" xfId="0" applyAlignment="1" applyBorder="1" applyFont="1">
      <alignment vertical="center"/>
    </xf>
    <xf borderId="0" fillId="0" fontId="1" numFmtId="0" xfId="0" applyAlignment="1" applyFont="1">
      <alignment shrinkToFit="0" vertical="center" wrapText="1"/>
    </xf>
    <xf borderId="0" fillId="0" fontId="8" numFmtId="0" xfId="0" applyAlignment="1" applyFont="1">
      <alignment shrinkToFit="1" vertical="center" wrapText="0"/>
    </xf>
    <xf borderId="0" fillId="0" fontId="5" numFmtId="0" xfId="0" applyAlignment="1" applyFont="1">
      <alignment horizontal="center" vertical="center"/>
    </xf>
    <xf borderId="0" fillId="0" fontId="1" numFmtId="0" xfId="0" applyAlignment="1" applyFont="1">
      <alignment horizontal="left" vertical="center"/>
    </xf>
    <xf borderId="1" fillId="0" fontId="1" numFmtId="0" xfId="0" applyAlignment="1" applyBorder="1" applyFont="1">
      <alignment horizontal="center" vertical="center"/>
    </xf>
    <xf borderId="70" fillId="0" fontId="7" numFmtId="0" xfId="0" applyAlignment="1" applyBorder="1" applyFont="1">
      <alignment vertical="center"/>
    </xf>
    <xf borderId="4" fillId="0" fontId="13" numFmtId="0" xfId="0" applyAlignment="1" applyBorder="1" applyFont="1">
      <alignment horizontal="center" vertical="center"/>
    </xf>
    <xf borderId="43" fillId="0" fontId="8" numFmtId="0" xfId="0" applyAlignment="1" applyBorder="1" applyFont="1">
      <alignment horizontal="center" vertical="center"/>
    </xf>
    <xf borderId="9" fillId="0" fontId="1" numFmtId="0" xfId="0" applyAlignment="1" applyBorder="1" applyFont="1">
      <alignment horizontal="center" vertical="center"/>
    </xf>
    <xf borderId="71" fillId="0" fontId="7" numFmtId="0" xfId="0" applyAlignment="1" applyBorder="1" applyFont="1">
      <alignment vertical="center"/>
    </xf>
    <xf borderId="72" fillId="0" fontId="8" numFmtId="0" xfId="0" applyAlignment="1" applyBorder="1" applyFont="1">
      <alignment horizontal="right" vertical="center"/>
    </xf>
    <xf borderId="11" fillId="0" fontId="8" numFmtId="0" xfId="0" applyAlignment="1" applyBorder="1" applyFont="1">
      <alignment vertical="center"/>
    </xf>
    <xf borderId="11" fillId="0" fontId="14" numFmtId="0" xfId="0" applyAlignment="1" applyBorder="1" applyFont="1">
      <alignment horizontal="right" vertical="center"/>
    </xf>
    <xf borderId="71" fillId="0" fontId="8" numFmtId="0" xfId="0" applyAlignment="1" applyBorder="1" applyFont="1">
      <alignment vertical="center"/>
    </xf>
    <xf borderId="72" fillId="0" fontId="1" numFmtId="0" xfId="0" applyAlignment="1" applyBorder="1" applyFont="1">
      <alignment horizontal="center" vertical="center"/>
    </xf>
    <xf borderId="11" fillId="0" fontId="8" numFmtId="0" xfId="0" applyAlignment="1" applyBorder="1" applyFont="1">
      <alignment horizontal="center" vertical="center"/>
    </xf>
    <xf borderId="73" fillId="0" fontId="1" numFmtId="0" xfId="0" applyAlignment="1" applyBorder="1" applyFont="1">
      <alignment horizontal="center" vertical="center"/>
    </xf>
    <xf borderId="74" fillId="0" fontId="7" numFmtId="0" xfId="0" applyAlignment="1" applyBorder="1" applyFont="1">
      <alignment vertical="center"/>
    </xf>
    <xf borderId="75" fillId="0" fontId="8" numFmtId="0" xfId="0" applyAlignment="1" applyBorder="1" applyFont="1">
      <alignment horizontal="center" vertical="center"/>
    </xf>
    <xf borderId="76" fillId="0" fontId="7" numFmtId="0" xfId="0" applyAlignment="1" applyBorder="1" applyFont="1">
      <alignment vertical="center"/>
    </xf>
    <xf borderId="77" fillId="0" fontId="1" numFmtId="0" xfId="0" applyAlignment="1" applyBorder="1" applyFont="1">
      <alignment horizontal="center" vertical="center"/>
    </xf>
    <xf borderId="78" fillId="0" fontId="1" numFmtId="0" xfId="0" applyAlignment="1" applyBorder="1" applyFont="1">
      <alignment horizontal="center" vertical="center"/>
    </xf>
    <xf borderId="78" fillId="0" fontId="15" numFmtId="0" xfId="0" applyAlignment="1" applyBorder="1" applyFont="1">
      <alignment horizontal="center" shrinkToFit="0" vertical="center" wrapText="1"/>
    </xf>
    <xf borderId="79" fillId="0" fontId="1" numFmtId="0" xfId="0" applyAlignment="1" applyBorder="1" applyFont="1">
      <alignment horizontal="center" vertical="center"/>
    </xf>
    <xf borderId="80" fillId="0" fontId="1" numFmtId="0" xfId="0" applyAlignment="1" applyBorder="1" applyFont="1">
      <alignment horizontal="center" vertical="center"/>
    </xf>
    <xf borderId="81" fillId="0" fontId="1" numFmtId="0" xfId="0" applyAlignment="1" applyBorder="1" applyFont="1">
      <alignment shrinkToFit="1" vertical="center" wrapText="0"/>
    </xf>
    <xf borderId="82" fillId="0" fontId="8" numFmtId="0" xfId="0" applyAlignment="1" applyBorder="1" applyFont="1">
      <alignment horizontal="center" shrinkToFit="1" vertical="center" wrapText="0"/>
    </xf>
    <xf borderId="60" fillId="0" fontId="8" numFmtId="0" xfId="0" applyAlignment="1" applyBorder="1" applyFont="1">
      <alignment horizontal="center" shrinkToFit="1" vertical="center" wrapText="0"/>
    </xf>
    <xf borderId="83" fillId="0" fontId="8" numFmtId="0" xfId="0" applyAlignment="1" applyBorder="1" applyFont="1">
      <alignment horizontal="center" shrinkToFit="1" vertical="center" wrapText="0"/>
    </xf>
    <xf borderId="84" fillId="0" fontId="8" numFmtId="0" xfId="0" applyAlignment="1" applyBorder="1" applyFont="1">
      <alignment horizontal="center" shrinkToFit="1" vertical="center" wrapText="0"/>
    </xf>
    <xf borderId="85" fillId="0" fontId="16" numFmtId="0" xfId="0" applyAlignment="1" applyBorder="1" applyFont="1">
      <alignment horizontal="center" shrinkToFit="1" vertical="center" wrapText="0"/>
    </xf>
    <xf borderId="0" fillId="0" fontId="17" numFmtId="0" xfId="0" applyAlignment="1" applyFont="1">
      <alignment horizontal="left" shrinkToFit="0" vertical="center" wrapText="1"/>
    </xf>
    <xf borderId="39" fillId="0" fontId="1" numFmtId="0" xfId="0" applyAlignment="1" applyBorder="1" applyFont="1">
      <alignment shrinkToFit="1" vertical="center" wrapText="0"/>
    </xf>
    <xf borderId="40" fillId="0" fontId="8" numFmtId="0" xfId="0" applyAlignment="1" applyBorder="1" applyFont="1">
      <alignment horizontal="center" shrinkToFit="1" vertical="center" wrapText="0"/>
    </xf>
    <xf borderId="43" fillId="0" fontId="8" numFmtId="0" xfId="0" applyAlignment="1" applyBorder="1" applyFont="1">
      <alignment horizontal="center" shrinkToFit="1" vertical="center" wrapText="0"/>
    </xf>
    <xf borderId="86" fillId="0" fontId="8" numFmtId="0" xfId="0" applyAlignment="1" applyBorder="1" applyFont="1">
      <alignment horizontal="center" shrinkToFit="1" vertical="center" wrapText="0"/>
    </xf>
    <xf borderId="87" fillId="0" fontId="16" numFmtId="0" xfId="0" applyAlignment="1" applyBorder="1" applyFont="1">
      <alignment horizontal="center" shrinkToFit="1" vertical="center" wrapText="0"/>
    </xf>
    <xf borderId="87" fillId="0" fontId="8" numFmtId="0" xfId="0" applyAlignment="1" applyBorder="1" applyFont="1">
      <alignment horizontal="center" shrinkToFit="1" vertical="center" wrapText="0"/>
    </xf>
    <xf borderId="88" fillId="0" fontId="1" numFmtId="0" xfId="0" applyAlignment="1" applyBorder="1" applyFont="1">
      <alignment shrinkToFit="1" vertical="center" wrapText="0"/>
    </xf>
    <xf borderId="89" fillId="0" fontId="8" numFmtId="0" xfId="0" applyAlignment="1" applyBorder="1" applyFont="1">
      <alignment horizontal="center" shrinkToFit="1" vertical="center" wrapText="0"/>
    </xf>
    <xf borderId="90" fillId="0" fontId="8" numFmtId="0" xfId="0" applyAlignment="1" applyBorder="1" applyFont="1">
      <alignment horizontal="center" shrinkToFit="1" vertical="center" wrapText="0"/>
    </xf>
    <xf borderId="91" fillId="0" fontId="8" numFmtId="0" xfId="0" applyAlignment="1" applyBorder="1" applyFont="1">
      <alignment horizontal="center" shrinkToFit="1" vertical="center" wrapText="0"/>
    </xf>
    <xf borderId="90" fillId="0" fontId="16" numFmtId="0" xfId="0" applyAlignment="1" applyBorder="1" applyFont="1">
      <alignment horizontal="center" shrinkToFit="1" vertical="center" wrapText="0"/>
    </xf>
    <xf borderId="83" fillId="0" fontId="1" numFmtId="0" xfId="0" applyAlignment="1" applyBorder="1" applyFont="1">
      <alignment shrinkToFit="1" vertical="center" wrapText="0"/>
    </xf>
    <xf borderId="85" fillId="0" fontId="8" numFmtId="0" xfId="0" applyAlignment="1" applyBorder="1" applyFont="1">
      <alignment horizontal="center" shrinkToFit="1" vertical="center" wrapText="0"/>
    </xf>
    <xf borderId="92" fillId="0" fontId="1" numFmtId="0" xfId="0" applyAlignment="1" applyBorder="1" applyFont="1">
      <alignment shrinkToFit="1" vertical="center" wrapText="0"/>
    </xf>
    <xf borderId="93" fillId="0" fontId="8" numFmtId="0" xfId="0" applyAlignment="1" applyBorder="1" applyFont="1">
      <alignment horizontal="center" shrinkToFit="1" vertical="center" wrapText="0"/>
    </xf>
    <xf borderId="94" fillId="0" fontId="8" numFmtId="0" xfId="0" applyAlignment="1" applyBorder="1" applyFont="1">
      <alignment horizontal="center" shrinkToFit="1" vertical="center" wrapText="0"/>
    </xf>
    <xf borderId="95" fillId="0" fontId="8" numFmtId="0" xfId="0" applyAlignment="1" applyBorder="1" applyFont="1">
      <alignment horizontal="center" shrinkToFit="1" vertical="center" wrapText="0"/>
    </xf>
    <xf borderId="41" fillId="0" fontId="8" numFmtId="0" xfId="0" applyAlignment="1" applyBorder="1" applyFont="1">
      <alignment horizontal="center" shrinkToFit="1" vertical="center" wrapText="0"/>
    </xf>
    <xf borderId="52" fillId="0" fontId="1" numFmtId="0" xfId="0" applyAlignment="1" applyBorder="1" applyFont="1">
      <alignment shrinkToFit="1" vertical="center" wrapText="0"/>
    </xf>
    <xf borderId="54" fillId="0" fontId="8" numFmtId="0" xfId="0" applyAlignment="1" applyBorder="1" applyFont="1">
      <alignment horizontal="center" shrinkToFit="1" vertical="center" wrapText="0"/>
    </xf>
    <xf borderId="55" fillId="0" fontId="8" numFmtId="0" xfId="0" applyAlignment="1" applyBorder="1" applyFont="1">
      <alignment horizontal="center" shrinkToFit="1" vertical="center" wrapText="0"/>
    </xf>
    <xf borderId="1" fillId="0" fontId="11" numFmtId="0" xfId="0" applyAlignment="1" applyBorder="1" applyFont="1">
      <alignment horizontal="center" shrinkToFit="1" vertical="center" wrapText="0"/>
    </xf>
    <xf borderId="96" fillId="0" fontId="1" numFmtId="0" xfId="0" applyAlignment="1" applyBorder="1" applyFont="1">
      <alignment horizontal="center" shrinkToFit="1" vertical="center" wrapText="0"/>
    </xf>
    <xf borderId="96" fillId="0" fontId="1" numFmtId="0" xfId="0" applyAlignment="1" applyBorder="1" applyFont="1">
      <alignment horizontal="center" vertical="center"/>
    </xf>
    <xf borderId="97" fillId="0" fontId="1" numFmtId="0" xfId="0" applyAlignment="1" applyBorder="1" applyFont="1">
      <alignment horizontal="center" vertical="center"/>
    </xf>
    <xf borderId="6" fillId="0" fontId="1" numFmtId="0" xfId="0" applyAlignment="1" applyBorder="1" applyFont="1">
      <alignment horizontal="right" shrinkToFit="1" vertical="center" wrapText="0"/>
    </xf>
    <xf borderId="40" fillId="0" fontId="10" numFmtId="0" xfId="0" applyAlignment="1" applyBorder="1" applyFont="1">
      <alignment vertical="center"/>
    </xf>
    <xf borderId="40" fillId="0" fontId="15" numFmtId="0" xfId="0" applyAlignment="1" applyBorder="1" applyFont="1">
      <alignment horizontal="center" vertical="center"/>
    </xf>
    <xf borderId="41" fillId="0" fontId="1" numFmtId="38" xfId="0" applyAlignment="1" applyBorder="1" applyFont="1" applyNumberFormat="1">
      <alignment vertical="center"/>
    </xf>
    <xf borderId="73" fillId="0" fontId="10" numFmtId="0" xfId="0" applyAlignment="1" applyBorder="1" applyFont="1">
      <alignment horizontal="center" vertical="center"/>
    </xf>
    <xf borderId="0" fillId="0" fontId="10" numFmtId="0" xfId="0" applyAlignment="1" applyFont="1">
      <alignment horizontal="center" vertical="center"/>
    </xf>
    <xf borderId="0" fillId="0" fontId="18" numFmtId="0" xfId="0" applyAlignment="1" applyFont="1">
      <alignment horizontal="left" vertical="center"/>
    </xf>
    <xf borderId="9" fillId="0" fontId="1" numFmtId="0" xfId="0" applyAlignment="1" applyBorder="1" applyFont="1">
      <alignment horizontal="right" shrinkToFit="1" vertical="center" wrapText="0"/>
    </xf>
    <xf borderId="54" fillId="0" fontId="10" numFmtId="0" xfId="0" applyAlignment="1" applyBorder="1" applyFont="1">
      <alignment vertical="center"/>
    </xf>
    <xf borderId="54" fillId="0" fontId="15" numFmtId="0" xfId="0" applyAlignment="1" applyBorder="1" applyFont="1">
      <alignment horizontal="center" vertical="center"/>
    </xf>
    <xf borderId="55" fillId="0" fontId="1" numFmtId="38" xfId="0" applyAlignment="1" applyBorder="1" applyFont="1" applyNumberFormat="1">
      <alignment vertical="center"/>
    </xf>
    <xf borderId="98" fillId="0" fontId="1" numFmtId="0" xfId="0" applyAlignment="1" applyBorder="1" applyFont="1">
      <alignment horizontal="center" vertical="center"/>
    </xf>
    <xf borderId="99" fillId="0" fontId="7" numFmtId="0" xfId="0" applyAlignment="1" applyBorder="1" applyFont="1">
      <alignment vertical="center"/>
    </xf>
    <xf borderId="100" fillId="0" fontId="7" numFmtId="0" xfId="0" applyAlignment="1" applyBorder="1" applyFont="1">
      <alignment vertical="center"/>
    </xf>
    <xf borderId="0" fillId="0" fontId="18" numFmtId="0" xfId="0" applyAlignment="1" applyFont="1">
      <alignment vertical="center"/>
    </xf>
    <xf borderId="0" fillId="0" fontId="17" numFmtId="0" xfId="0" applyAlignment="1" applyFont="1">
      <alignment horizontal="left" vertical="center"/>
    </xf>
    <xf borderId="101" fillId="0" fontId="10" numFmtId="0" xfId="0" applyAlignment="1" applyBorder="1" applyFont="1">
      <alignment horizontal="right" vertical="center"/>
    </xf>
    <xf borderId="102" fillId="0" fontId="7" numFmtId="0" xfId="0" applyAlignment="1" applyBorder="1" applyFont="1">
      <alignment vertical="center"/>
    </xf>
    <xf borderId="103" fillId="0" fontId="7" numFmtId="0" xfId="0" applyAlignment="1" applyBorder="1" applyFont="1">
      <alignment vertical="center"/>
    </xf>
    <xf borderId="104" fillId="0" fontId="19" numFmtId="38" xfId="0" applyAlignment="1" applyBorder="1" applyFont="1" applyNumberFormat="1">
      <alignment vertical="center"/>
    </xf>
    <xf borderId="101" fillId="0" fontId="7" numFmtId="0" xfId="0" applyAlignment="1" applyBorder="1" applyFont="1">
      <alignment vertical="center"/>
    </xf>
    <xf borderId="105" fillId="0" fontId="7" numFmtId="0" xfId="0" applyAlignment="1" applyBorder="1" applyFont="1">
      <alignment vertical="center"/>
    </xf>
    <xf borderId="0" fillId="0" fontId="20" numFmtId="0" xfId="0" applyAlignment="1" applyFont="1">
      <alignment horizontal="left" shrinkToFit="0" vertical="center" wrapText="1"/>
    </xf>
    <xf borderId="0" fillId="0" fontId="20" numFmtId="0" xfId="0" applyAlignment="1" applyFont="1">
      <alignment shrinkToFit="0" vertical="center" wrapText="1"/>
    </xf>
    <xf borderId="0" fillId="0" fontId="9" numFmtId="0" xfId="0" applyAlignment="1" applyFont="1">
      <alignment horizontal="left" vertical="center"/>
    </xf>
    <xf borderId="0" fillId="0" fontId="21" numFmtId="0" xfId="0" applyAlignment="1" applyFont="1">
      <alignment horizontal="center" vertical="center"/>
    </xf>
    <xf borderId="0" fillId="0" fontId="16" numFmtId="0" xfId="0" applyAlignment="1" applyFont="1">
      <alignment horizontal="center" shrinkToFit="1" vertical="center" wrapText="0"/>
    </xf>
    <xf borderId="0" fillId="0" fontId="9" numFmtId="0" xfId="0" applyAlignment="1" applyFont="1">
      <alignment horizontal="left" shrinkToFit="1" vertical="center" wrapText="0"/>
    </xf>
    <xf borderId="106" fillId="0" fontId="1" numFmtId="0" xfId="0" applyAlignment="1" applyBorder="1" applyFont="1">
      <alignment horizontal="right" vertical="center"/>
    </xf>
    <xf borderId="107" fillId="0" fontId="7" numFmtId="0" xfId="0" applyAlignment="1" applyBorder="1" applyFont="1">
      <alignment vertical="center"/>
    </xf>
    <xf borderId="108" fillId="2" fontId="1" numFmtId="0" xfId="0" applyAlignment="1" applyBorder="1" applyFont="1">
      <alignment horizontal="center" shrinkToFit="1" vertical="center" wrapText="0"/>
    </xf>
    <xf borderId="109" fillId="0" fontId="7" numFmtId="0" xfId="0" applyAlignment="1" applyBorder="1" applyFont="1">
      <alignment vertical="center"/>
    </xf>
    <xf borderId="110" fillId="0" fontId="7" numFmtId="0" xfId="0" applyAlignment="1" applyBorder="1" applyFont="1">
      <alignment vertical="center"/>
    </xf>
    <xf borderId="73" fillId="0" fontId="3" numFmtId="0" xfId="0" applyAlignment="1" applyBorder="1" applyFont="1">
      <alignment horizontal="center" vertical="center"/>
    </xf>
    <xf borderId="73" fillId="2" fontId="1" numFmtId="0" xfId="0" applyAlignment="1" applyBorder="1" applyFont="1">
      <alignment horizontal="center" vertical="center"/>
    </xf>
    <xf borderId="111" fillId="0" fontId="1" numFmtId="0" xfId="0" applyAlignment="1" applyBorder="1" applyFont="1">
      <alignment horizontal="right" vertical="center"/>
    </xf>
    <xf borderId="6" fillId="2" fontId="1" numFmtId="0" xfId="0" applyAlignment="1" applyBorder="1" applyFont="1">
      <alignment horizontal="center" shrinkToFit="1" vertical="center" wrapText="0"/>
    </xf>
    <xf borderId="112" fillId="0" fontId="7" numFmtId="0" xfId="0" applyAlignment="1" applyBorder="1" applyFont="1">
      <alignment vertical="center"/>
    </xf>
    <xf borderId="106" fillId="0" fontId="1" numFmtId="0" xfId="0" applyAlignment="1" applyBorder="1" applyFont="1">
      <alignment horizontal="center" shrinkToFit="1" vertical="center" wrapText="0"/>
    </xf>
    <xf borderId="113" fillId="3" fontId="8" numFmtId="0" xfId="0" applyAlignment="1" applyBorder="1" applyFont="1">
      <alignment horizontal="center" shrinkToFit="1" vertical="center" wrapText="0"/>
    </xf>
    <xf borderId="85" fillId="0" fontId="1" numFmtId="0" xfId="0" applyAlignment="1" applyBorder="1" applyFont="1">
      <alignment shrinkToFit="1" vertical="center" wrapText="0"/>
    </xf>
    <xf borderId="111" fillId="0" fontId="1" numFmtId="0" xfId="0" applyAlignment="1" applyBorder="1" applyFont="1">
      <alignment horizontal="center" shrinkToFit="1" vertical="center" wrapText="0"/>
    </xf>
    <xf borderId="39" fillId="3" fontId="8" numFmtId="0" xfId="0" applyAlignment="1" applyBorder="1" applyFont="1">
      <alignment horizontal="center" shrinkToFit="1" vertical="center" wrapText="0"/>
    </xf>
    <xf borderId="87" fillId="0" fontId="1" numFmtId="0" xfId="0" applyAlignment="1" applyBorder="1" applyFont="1">
      <alignment shrinkToFit="1" vertical="center" wrapText="0"/>
    </xf>
    <xf borderId="114" fillId="0" fontId="1" numFmtId="0" xfId="0" applyAlignment="1" applyBorder="1" applyFont="1">
      <alignment horizontal="center" shrinkToFit="1" vertical="center" wrapText="0"/>
    </xf>
    <xf borderId="115" fillId="0" fontId="7" numFmtId="0" xfId="0" applyAlignment="1" applyBorder="1" applyFont="1">
      <alignment vertical="center"/>
    </xf>
    <xf borderId="116" fillId="3" fontId="8" numFmtId="0" xfId="0" applyAlignment="1" applyBorder="1" applyFont="1">
      <alignment horizontal="center" shrinkToFit="1" vertical="center" wrapText="0"/>
    </xf>
    <xf borderId="94" fillId="0" fontId="1" numFmtId="0" xfId="0" applyAlignment="1" applyBorder="1" applyFont="1">
      <alignment shrinkToFit="1" vertical="center" wrapText="0"/>
    </xf>
    <xf borderId="114" fillId="0" fontId="1" numFmtId="0" xfId="0" applyAlignment="1" applyBorder="1" applyFont="1">
      <alignment horizontal="right" vertical="center"/>
    </xf>
    <xf borderId="117" fillId="2" fontId="8" numFmtId="0" xfId="0" applyAlignment="1" applyBorder="1" applyFont="1">
      <alignment horizontal="center" shrinkToFit="1" vertical="center" wrapText="0"/>
    </xf>
    <xf borderId="118" fillId="0" fontId="7" numFmtId="0" xfId="0" applyAlignment="1" applyBorder="1" applyFont="1">
      <alignment vertical="center"/>
    </xf>
    <xf borderId="119" fillId="0" fontId="7" numFmtId="0" xfId="0" applyAlignment="1" applyBorder="1" applyFont="1">
      <alignment vertical="center"/>
    </xf>
    <xf borderId="120" fillId="0" fontId="7" numFmtId="0" xfId="0" applyAlignment="1" applyBorder="1" applyFont="1">
      <alignment vertical="center"/>
    </xf>
    <xf borderId="84" fillId="0" fontId="1" numFmtId="0" xfId="0" applyAlignment="1" applyBorder="1" applyFont="1">
      <alignment horizontal="center" vertical="center"/>
    </xf>
    <xf borderId="121" fillId="0" fontId="1" numFmtId="0" xfId="0" applyAlignment="1" applyBorder="1" applyFont="1">
      <alignment horizontal="center" vertical="center"/>
    </xf>
    <xf borderId="122" fillId="0" fontId="7" numFmtId="0" xfId="0" applyAlignment="1" applyBorder="1" applyFont="1">
      <alignment vertical="center"/>
    </xf>
    <xf borderId="85" fillId="0" fontId="1" numFmtId="0" xfId="0" applyAlignment="1" applyBorder="1" applyFont="1">
      <alignment horizontal="center" vertical="center"/>
    </xf>
    <xf borderId="123" fillId="0" fontId="1" numFmtId="0" xfId="0" applyAlignment="1" applyBorder="1" applyFont="1">
      <alignment horizontal="center" vertical="center"/>
    </xf>
    <xf borderId="124" fillId="0" fontId="7" numFmtId="0" xfId="0" applyAlignment="1" applyBorder="1" applyFont="1">
      <alignment vertical="center"/>
    </xf>
    <xf borderId="125" fillId="0" fontId="3" numFmtId="0" xfId="0" applyAlignment="1" applyBorder="1" applyFont="1">
      <alignment horizontal="center" vertical="center"/>
    </xf>
    <xf borderId="126" fillId="0" fontId="3" numFmtId="0" xfId="0" applyAlignment="1" applyBorder="1" applyFont="1">
      <alignment horizontal="center" vertical="center"/>
    </xf>
    <xf borderId="127" fillId="0" fontId="3" numFmtId="0" xfId="0" applyAlignment="1" applyBorder="1" applyFont="1">
      <alignment horizontal="center" vertical="center"/>
    </xf>
    <xf borderId="128" fillId="0" fontId="7" numFmtId="0" xfId="0" applyAlignment="1" applyBorder="1" applyFont="1">
      <alignment vertical="center"/>
    </xf>
    <xf borderId="93" fillId="2" fontId="1" numFmtId="0" xfId="0" applyAlignment="1" applyBorder="1" applyFont="1">
      <alignment horizontal="center" vertical="center"/>
    </xf>
    <xf borderId="129" fillId="2" fontId="8" numFmtId="0" xfId="0" applyAlignment="1" applyBorder="1" applyFont="1">
      <alignment horizontal="center" vertical="center"/>
    </xf>
    <xf borderId="130" fillId="0" fontId="7" numFmtId="0" xfId="0" applyAlignment="1" applyBorder="1" applyFont="1">
      <alignment vertical="center"/>
    </xf>
    <xf borderId="94" fillId="0" fontId="1" numFmtId="0" xfId="0" applyAlignment="1" applyBorder="1" applyFont="1">
      <alignment vertical="center"/>
    </xf>
    <xf borderId="131" fillId="0" fontId="1" numFmtId="0" xfId="0" applyAlignment="1" applyBorder="1" applyFont="1">
      <alignment horizontal="center" vertical="center"/>
    </xf>
    <xf borderId="132" fillId="0" fontId="7" numFmtId="0" xfId="0" applyAlignment="1" applyBorder="1" applyFont="1">
      <alignment vertical="center"/>
    </xf>
    <xf borderId="133" fillId="8" fontId="1" numFmtId="0" xfId="0" applyAlignment="1" applyBorder="1" applyFill="1" applyFont="1">
      <alignment horizontal="center" shrinkToFit="0" vertical="center" wrapText="1"/>
    </xf>
    <xf borderId="134" fillId="2" fontId="3" numFmtId="0" xfId="0" applyAlignment="1" applyBorder="1" applyFont="1">
      <alignment horizontal="center" shrinkToFit="0" vertical="center" wrapText="1"/>
    </xf>
    <xf borderId="135" fillId="2" fontId="3" numFmtId="0" xfId="0" applyAlignment="1" applyBorder="1" applyFont="1">
      <alignment horizontal="center" shrinkToFit="0" vertical="center" wrapText="1"/>
    </xf>
    <xf borderId="0" fillId="0" fontId="9" numFmtId="0" xfId="0" applyAlignment="1" applyFont="1">
      <alignment vertical="top"/>
    </xf>
    <xf borderId="136" fillId="0" fontId="1" numFmtId="0" xfId="0" applyAlignment="1" applyBorder="1" applyFont="1">
      <alignment horizontal="center" vertical="center"/>
    </xf>
    <xf borderId="137" fillId="0" fontId="7" numFmtId="0" xfId="0" applyAlignment="1" applyBorder="1" applyFont="1">
      <alignment vertical="center"/>
    </xf>
    <xf borderId="138" fillId="8" fontId="1" numFmtId="0" xfId="0" applyAlignment="1" applyBorder="1" applyFont="1">
      <alignment horizontal="center" vertical="center"/>
    </xf>
    <xf borderId="139" fillId="2" fontId="3" numFmtId="0" xfId="0" applyAlignment="1" applyBorder="1" applyFont="1">
      <alignment horizontal="center" vertical="center"/>
    </xf>
    <xf borderId="140" fillId="2" fontId="3" numFmtId="0" xfId="0" applyAlignment="1" applyBorder="1" applyFont="1">
      <alignment horizontal="center" vertical="center"/>
    </xf>
    <xf borderId="106" fillId="4" fontId="1" numFmtId="0" xfId="0" applyAlignment="1" applyBorder="1" applyFont="1">
      <alignment horizontal="center" vertical="center"/>
    </xf>
    <xf borderId="141" fillId="0" fontId="7" numFmtId="0" xfId="0" applyAlignment="1" applyBorder="1" applyFont="1">
      <alignment vertical="center"/>
    </xf>
    <xf borderId="130" fillId="0" fontId="1" numFmtId="0" xfId="0" applyAlignment="1" applyBorder="1" applyFont="1">
      <alignment horizontal="center" shrinkToFit="1" vertical="center" wrapText="0"/>
    </xf>
    <xf borderId="94" fillId="0" fontId="1" numFmtId="0" xfId="0" applyAlignment="1" applyBorder="1" applyFont="1">
      <alignment horizontal="center" shrinkToFit="1" vertical="center" wrapText="0"/>
    </xf>
    <xf borderId="93" fillId="0" fontId="1" numFmtId="0" xfId="0" applyAlignment="1" applyBorder="1" applyFont="1">
      <alignment horizontal="center" shrinkToFit="1" vertical="center" wrapText="0"/>
    </xf>
    <xf borderId="93" fillId="9" fontId="1" numFmtId="0" xfId="0" applyAlignment="1" applyBorder="1" applyFill="1" applyFont="1">
      <alignment horizontal="center" shrinkToFit="1" vertical="center" wrapText="0"/>
    </xf>
    <xf borderId="94" fillId="9" fontId="1" numFmtId="0" xfId="0" applyAlignment="1" applyBorder="1" applyFont="1">
      <alignment horizontal="center" shrinkToFit="1" vertical="center" wrapText="0"/>
    </xf>
    <xf borderId="142" fillId="0" fontId="1" numFmtId="0" xfId="0" applyAlignment="1" applyBorder="1" applyFont="1">
      <alignment horizontal="center" vertical="center"/>
    </xf>
    <xf borderId="143" fillId="0" fontId="7" numFmtId="0" xfId="0" applyAlignment="1" applyBorder="1" applyFont="1">
      <alignment vertical="center"/>
    </xf>
    <xf borderId="83" fillId="5" fontId="10" numFmtId="0" xfId="0" applyAlignment="1" applyBorder="1" applyFont="1">
      <alignment horizontal="center" shrinkToFit="1" vertical="center" wrapText="0"/>
    </xf>
    <xf borderId="144" fillId="5" fontId="10" numFmtId="0" xfId="0" applyAlignment="1" applyBorder="1" applyFont="1">
      <alignment horizontal="center" shrinkToFit="1" vertical="center" wrapText="0"/>
    </xf>
    <xf borderId="145" fillId="2" fontId="8" numFmtId="0" xfId="0" applyAlignment="1" applyBorder="1" applyFont="1">
      <alignment horizontal="center" shrinkToFit="1" vertical="center" wrapText="0"/>
    </xf>
    <xf borderId="146" fillId="2" fontId="8" numFmtId="0" xfId="0" applyAlignment="1" applyBorder="1" applyFont="1">
      <alignment horizontal="center" shrinkToFit="1" vertical="center" wrapText="0"/>
    </xf>
    <xf borderId="146" fillId="9" fontId="8" numFmtId="0" xfId="0" applyAlignment="1" applyBorder="1" applyFont="1">
      <alignment horizontal="center" shrinkToFit="1" vertical="center" wrapText="0"/>
    </xf>
    <xf borderId="147" fillId="9" fontId="8" numFmtId="0" xfId="0" applyAlignment="1" applyBorder="1" applyFont="1">
      <alignment horizontal="center" shrinkToFit="1" vertical="center" wrapText="0"/>
    </xf>
    <xf borderId="16" fillId="0" fontId="1" numFmtId="0" xfId="0" applyAlignment="1" applyBorder="1" applyFont="1">
      <alignment horizontal="center" vertical="center"/>
    </xf>
    <xf borderId="148" fillId="0" fontId="7" numFmtId="0" xfId="0" applyAlignment="1" applyBorder="1" applyFont="1">
      <alignment vertical="center"/>
    </xf>
    <xf borderId="86" fillId="5" fontId="10" numFmtId="0" xfId="0" applyAlignment="1" applyBorder="1" applyFont="1">
      <alignment horizontal="center" shrinkToFit="1" vertical="center" wrapText="0"/>
    </xf>
    <xf borderId="40" fillId="9" fontId="8" numFmtId="0" xfId="0" applyAlignment="1" applyBorder="1" applyFont="1">
      <alignment horizontal="center" shrinkToFit="1" vertical="center" wrapText="0"/>
    </xf>
    <xf borderId="87" fillId="9" fontId="8" numFmtId="0" xfId="0" applyAlignment="1" applyBorder="1" applyFont="1">
      <alignment horizontal="center" shrinkToFit="1" vertical="center" wrapText="0"/>
    </xf>
    <xf borderId="149" fillId="2" fontId="10" numFmtId="0" xfId="0" applyAlignment="1" applyBorder="1" applyFont="1">
      <alignment horizontal="center" shrinkToFit="1" vertical="center" wrapText="0"/>
    </xf>
    <xf borderId="40" fillId="2" fontId="10" numFmtId="0" xfId="0" applyAlignment="1" applyBorder="1" applyFont="1">
      <alignment horizontal="center" shrinkToFit="1" vertical="center" wrapText="0"/>
    </xf>
    <xf borderId="36" fillId="0" fontId="1" numFmtId="0" xfId="0" applyAlignment="1" applyBorder="1" applyFont="1">
      <alignment horizontal="center" vertical="center"/>
    </xf>
    <xf borderId="92" fillId="9" fontId="10" numFmtId="0" xfId="0" applyAlignment="1" applyBorder="1" applyFont="1">
      <alignment horizontal="center" shrinkToFit="1" vertical="center" wrapText="0"/>
    </xf>
    <xf borderId="150" fillId="9" fontId="10" numFmtId="0" xfId="0" applyAlignment="1" applyBorder="1" applyFont="1">
      <alignment horizontal="center" shrinkToFit="1" vertical="center" wrapText="0"/>
    </xf>
    <xf borderId="150" fillId="9" fontId="8" numFmtId="0" xfId="0" applyAlignment="1" applyBorder="1" applyFont="1">
      <alignment horizontal="center" shrinkToFit="1" vertical="center" wrapText="0"/>
    </xf>
    <xf borderId="93" fillId="9" fontId="8" numFmtId="0" xfId="0" applyAlignment="1" applyBorder="1" applyFont="1">
      <alignment horizontal="center" shrinkToFit="1" vertical="center" wrapText="0"/>
    </xf>
    <xf borderId="94" fillId="9" fontId="8" numFmtId="0" xfId="0" applyAlignment="1" applyBorder="1" applyFont="1">
      <alignment horizontal="center" shrinkToFit="1" vertical="center" wrapText="0"/>
    </xf>
    <xf borderId="114" fillId="9" fontId="1" numFmtId="0" xfId="0" applyAlignment="1" applyBorder="1" applyFont="1">
      <alignment horizontal="center" shrinkToFit="1" vertical="center" wrapText="0"/>
    </xf>
    <xf borderId="118" fillId="0" fontId="1" numFmtId="0" xfId="0" applyAlignment="1" applyBorder="1" applyFont="1">
      <alignment horizontal="center" shrinkToFit="1" vertical="center" wrapText="0"/>
    </xf>
    <xf borderId="129" fillId="0" fontId="1" numFmtId="0" xfId="0" applyAlignment="1" applyBorder="1" applyFont="1">
      <alignment horizontal="center" shrinkToFit="1" vertical="center" wrapText="0"/>
    </xf>
    <xf borderId="129" fillId="9" fontId="1" numFmtId="0" xfId="0" applyAlignment="1" applyBorder="1" applyFont="1">
      <alignment horizontal="center" shrinkToFit="1" vertical="center" wrapText="0"/>
    </xf>
    <xf borderId="151" fillId="2" fontId="8" numFmtId="0" xfId="0" applyAlignment="1" applyBorder="1" applyFont="1">
      <alignment horizontal="center" shrinkToFit="1" vertical="center" wrapText="0"/>
    </xf>
    <xf borderId="152" fillId="2" fontId="8" numFmtId="0" xfId="0" applyAlignment="1" applyBorder="1" applyFont="1">
      <alignment horizontal="center" shrinkToFit="1" vertical="center" wrapText="0"/>
    </xf>
    <xf borderId="152" fillId="9" fontId="8" numFmtId="0" xfId="0" applyAlignment="1" applyBorder="1" applyFont="1">
      <alignment horizontal="center" shrinkToFit="1" vertical="center" wrapText="0"/>
    </xf>
    <xf borderId="153" fillId="9" fontId="8" numFmtId="0" xfId="0" applyAlignment="1" applyBorder="1" applyFont="1">
      <alignment horizontal="center" shrinkToFit="1" vertical="center" wrapText="0"/>
    </xf>
    <xf borderId="154" fillId="2" fontId="8" numFmtId="0" xfId="0" applyAlignment="1" applyBorder="1" applyFont="1">
      <alignment horizontal="center" shrinkToFit="1" vertical="center" wrapText="0"/>
    </xf>
    <xf borderId="155" fillId="2" fontId="8" numFmtId="0" xfId="0" applyAlignment="1" applyBorder="1" applyFont="1">
      <alignment horizontal="center" shrinkToFit="1" vertical="center" wrapText="0"/>
    </xf>
    <xf borderId="155" fillId="9" fontId="8" numFmtId="0" xfId="0" applyAlignment="1" applyBorder="1" applyFont="1">
      <alignment horizontal="center" shrinkToFit="1" vertical="center" wrapText="0"/>
    </xf>
    <xf borderId="156" fillId="9" fontId="8" numFmtId="0" xfId="0" applyAlignment="1" applyBorder="1" applyFont="1">
      <alignment horizontal="center" shrinkToFit="1" vertical="center" wrapText="0"/>
    </xf>
    <xf borderId="157" fillId="9" fontId="8" numFmtId="0" xfId="0" applyAlignment="1" applyBorder="1" applyFont="1">
      <alignment horizontal="center" shrinkToFit="1" vertical="center" wrapText="0"/>
    </xf>
    <xf borderId="154" fillId="2" fontId="10" numFmtId="0" xfId="0" applyAlignment="1" applyBorder="1" applyFont="1">
      <alignment horizontal="center" shrinkToFit="1" vertical="center" wrapText="0"/>
    </xf>
    <xf borderId="155" fillId="2" fontId="10" numFmtId="0" xfId="0" applyAlignment="1" applyBorder="1" applyFont="1">
      <alignment horizontal="center" shrinkToFit="1" vertical="center" wrapText="0"/>
    </xf>
    <xf borderId="155" fillId="9" fontId="10" numFmtId="0" xfId="0" applyAlignment="1" applyBorder="1" applyFont="1">
      <alignment horizontal="center" shrinkToFit="1" vertical="center" wrapText="0"/>
    </xf>
    <xf borderId="156" fillId="9" fontId="10" numFmtId="0" xfId="0" applyAlignment="1" applyBorder="1" applyFont="1">
      <alignment horizontal="center" shrinkToFit="1" vertical="center" wrapText="0"/>
    </xf>
    <xf borderId="158" fillId="9" fontId="10" numFmtId="0" xfId="0" applyAlignment="1" applyBorder="1" applyFont="1">
      <alignment horizontal="center" shrinkToFit="1" vertical="center" wrapText="0"/>
    </xf>
    <xf borderId="159" fillId="9" fontId="10" numFmtId="0" xfId="0" applyAlignment="1" applyBorder="1" applyFont="1">
      <alignment horizontal="center" shrinkToFit="1" vertical="center" wrapText="0"/>
    </xf>
    <xf borderId="160" fillId="9" fontId="10" numFmtId="0" xfId="0" applyAlignment="1" applyBorder="1" applyFont="1">
      <alignment horizontal="center" shrinkToFit="1" vertical="center" wrapText="0"/>
    </xf>
    <xf borderId="106" fillId="6" fontId="1" numFmtId="0" xfId="0" applyAlignment="1" applyBorder="1" applyFont="1">
      <alignment horizontal="center" vertical="center"/>
    </xf>
    <xf borderId="86" fillId="2" fontId="10" numFmtId="0" xfId="0" applyAlignment="1" applyBorder="1" applyFont="1">
      <alignment horizontal="center" shrinkToFit="1" vertical="center" wrapText="0"/>
    </xf>
    <xf borderId="45" fillId="2" fontId="10" numFmtId="0" xfId="0" applyAlignment="1" applyBorder="1" applyFont="1">
      <alignment horizontal="center" shrinkToFit="1" vertical="center" wrapText="0"/>
    </xf>
    <xf borderId="161" fillId="9" fontId="10" numFmtId="0" xfId="0" applyAlignment="1" applyBorder="1" applyFont="1">
      <alignment horizontal="center" shrinkToFit="1" vertical="center" wrapText="0"/>
    </xf>
    <xf borderId="20" fillId="0" fontId="22" numFmtId="0" xfId="0" applyAlignment="1" applyBorder="1" applyFont="1">
      <alignment horizontal="center" vertical="center"/>
    </xf>
    <xf borderId="162" fillId="0" fontId="7" numFmtId="0" xfId="0" applyAlignment="1" applyBorder="1" applyFont="1">
      <alignment vertical="center"/>
    </xf>
    <xf borderId="162" fillId="0" fontId="1" numFmtId="0" xfId="0" applyAlignment="1" applyBorder="1" applyFont="1">
      <alignment horizontal="center" vertical="center"/>
    </xf>
    <xf borderId="22" fillId="10" fontId="1" numFmtId="0" xfId="0" applyAlignment="1" applyBorder="1" applyFill="1" applyFont="1">
      <alignment horizontal="center" vertical="center"/>
    </xf>
    <xf borderId="14" fillId="10" fontId="1" numFmtId="0" xfId="0" applyAlignment="1" applyBorder="1" applyFont="1">
      <alignment horizontal="center" vertical="center"/>
    </xf>
    <xf borderId="163" fillId="0" fontId="1" numFmtId="0" xfId="0" applyAlignment="1" applyBorder="1" applyFont="1">
      <alignment horizontal="center" vertical="center"/>
    </xf>
    <xf borderId="24" fillId="0" fontId="1" numFmtId="0" xfId="0" applyAlignment="1" applyBorder="1" applyFont="1">
      <alignment horizontal="center" vertical="center"/>
    </xf>
    <xf borderId="164" fillId="0" fontId="7" numFmtId="0" xfId="0" applyAlignment="1" applyBorder="1" applyFont="1">
      <alignment vertical="center"/>
    </xf>
    <xf borderId="102" fillId="0" fontId="1" numFmtId="0" xfId="0" applyAlignment="1" applyBorder="1" applyFont="1">
      <alignment horizontal="center" vertical="center"/>
    </xf>
    <xf borderId="165" fillId="10" fontId="1" numFmtId="0" xfId="0" applyAlignment="1" applyBorder="1" applyFont="1">
      <alignment horizontal="center" vertical="center"/>
    </xf>
    <xf borderId="18" fillId="10" fontId="1" numFmtId="0" xfId="0" applyAlignment="1" applyBorder="1" applyFont="1">
      <alignment horizontal="center" vertical="center"/>
    </xf>
    <xf borderId="19" fillId="10" fontId="1" numFmtId="0" xfId="0" applyAlignment="1" applyBorder="1" applyFont="1">
      <alignment horizontal="center" vertical="center"/>
    </xf>
    <xf borderId="166" fillId="10" fontId="1" numFmtId="0" xfId="0" applyAlignment="1" applyBorder="1" applyFont="1">
      <alignment horizontal="center" vertical="center"/>
    </xf>
    <xf borderId="18" fillId="10" fontId="1" numFmtId="38" xfId="0" applyAlignment="1" applyBorder="1" applyFont="1" applyNumberFormat="1">
      <alignment horizontal="center" vertical="center"/>
    </xf>
    <xf borderId="165" fillId="10" fontId="1" numFmtId="0" xfId="0" applyAlignment="1" applyBorder="1" applyFont="1">
      <alignment horizontal="center" shrinkToFit="1" vertical="center" wrapText="0"/>
    </xf>
    <xf borderId="18" fillId="10" fontId="1" numFmtId="0" xfId="0" applyAlignment="1" applyBorder="1" applyFont="1">
      <alignment horizontal="center" shrinkToFit="1" vertical="center" wrapText="0"/>
    </xf>
    <xf borderId="19" fillId="10" fontId="1" numFmtId="0" xfId="0" applyAlignment="1" applyBorder="1" applyFont="1">
      <alignment horizontal="center" shrinkToFit="1" vertical="center" wrapText="0"/>
    </xf>
    <xf borderId="167" fillId="0" fontId="1" numFmtId="0" xfId="0" applyAlignment="1" applyBorder="1" applyFont="1">
      <alignment horizontal="center" vertical="center"/>
    </xf>
    <xf borderId="100" fillId="0" fontId="1" numFmtId="0" xfId="0" applyAlignment="1" applyBorder="1" applyFont="1">
      <alignment horizontal="center" vertical="center"/>
    </xf>
    <xf borderId="26" fillId="0" fontId="1" numFmtId="0" xfId="0" applyAlignment="1" applyBorder="1" applyFont="1">
      <alignment horizontal="center" vertical="center"/>
    </xf>
    <xf borderId="168" fillId="0" fontId="1" numFmtId="0" xfId="0" applyAlignment="1" applyBorder="1" applyFont="1">
      <alignment horizontal="center" vertical="center"/>
    </xf>
    <xf borderId="28" fillId="10" fontId="1" numFmtId="0" xfId="0" applyAlignment="1" applyBorder="1" applyFont="1">
      <alignment horizontal="center" shrinkToFit="1" vertical="center" wrapText="0"/>
    </xf>
    <xf borderId="29" fillId="10" fontId="1" numFmtId="0" xfId="0" applyAlignment="1" applyBorder="1" applyFont="1">
      <alignment horizontal="center" shrinkToFit="1" vertical="center" wrapText="0"/>
    </xf>
    <xf borderId="38" fillId="10" fontId="1" numFmtId="0" xfId="0" applyAlignment="1" applyBorder="1" applyFont="1">
      <alignment horizontal="center" shrinkToFit="1" vertical="center" wrapText="0"/>
    </xf>
    <xf borderId="116" fillId="0" fontId="1" numFmtId="0" xfId="0" applyAlignment="1" applyBorder="1" applyFont="1">
      <alignment horizontal="center" shrinkToFit="1" vertical="center" wrapText="0"/>
    </xf>
    <xf borderId="145" fillId="5" fontId="10" numFmtId="0" xfId="0" applyAlignment="1" applyBorder="1" applyFont="1">
      <alignment horizontal="center" shrinkToFit="1" vertical="center" wrapText="0"/>
    </xf>
    <xf borderId="146" fillId="5" fontId="10" numFmtId="0" xfId="0" applyAlignment="1" applyBorder="1" applyFont="1">
      <alignment horizontal="center" shrinkToFit="1" vertical="center" wrapText="0"/>
    </xf>
    <xf borderId="169" fillId="2" fontId="8" numFmtId="0" xfId="0" applyAlignment="1" applyBorder="1" applyFont="1">
      <alignment horizontal="center" shrinkToFit="1" vertical="center" wrapText="0"/>
    </xf>
    <xf borderId="147" fillId="2" fontId="8" numFmtId="0" xfId="0" applyAlignment="1" applyBorder="1" applyFont="1">
      <alignment horizontal="center" shrinkToFit="1" vertical="center" wrapText="0"/>
    </xf>
    <xf borderId="87" fillId="2" fontId="8" numFmtId="0" xfId="0" applyAlignment="1" applyBorder="1" applyFont="1">
      <alignment horizontal="center" shrinkToFit="1" vertical="center" wrapText="0"/>
    </xf>
    <xf borderId="93" fillId="9" fontId="10" numFmtId="0" xfId="0" applyAlignment="1" applyBorder="1" applyFont="1">
      <alignment horizontal="center" shrinkToFit="1" vertical="center" wrapText="0"/>
    </xf>
    <xf borderId="116" fillId="9" fontId="8" numFmtId="0" xfId="0" applyAlignment="1" applyBorder="1" applyFont="1">
      <alignment horizontal="center" shrinkToFit="1" vertical="center" wrapText="0"/>
    </xf>
    <xf borderId="170" fillId="2" fontId="8" numFmtId="0" xfId="0" applyAlignment="1" applyBorder="1" applyFont="1">
      <alignment horizontal="center" shrinkToFit="1" vertical="center" wrapText="0"/>
    </xf>
    <xf borderId="153" fillId="2" fontId="8" numFmtId="0" xfId="0" applyAlignment="1" applyBorder="1" applyFont="1">
      <alignment horizontal="center" shrinkToFit="1" vertical="center" wrapText="0"/>
    </xf>
    <xf borderId="171" fillId="2" fontId="8" numFmtId="0" xfId="0" applyAlignment="1" applyBorder="1" applyFont="1">
      <alignment horizontal="center" shrinkToFit="1" vertical="center" wrapText="0"/>
    </xf>
    <xf borderId="156" fillId="2" fontId="8" numFmtId="0" xfId="0" applyAlignment="1" applyBorder="1" applyFont="1">
      <alignment horizontal="center" shrinkToFit="1" vertical="center" wrapText="0"/>
    </xf>
    <xf borderId="172" fillId="2" fontId="8" numFmtId="0" xfId="0" applyAlignment="1" applyBorder="1" applyFont="1">
      <alignment horizontal="center" shrinkToFit="1" vertical="center" wrapText="0"/>
    </xf>
    <xf borderId="157" fillId="2" fontId="8" numFmtId="0" xfId="0" applyAlignment="1" applyBorder="1" applyFont="1">
      <alignment horizontal="center" shrinkToFit="1" vertical="center" wrapText="0"/>
    </xf>
    <xf borderId="173" fillId="2" fontId="10" numFmtId="0" xfId="0" applyAlignment="1" applyBorder="1" applyFont="1">
      <alignment horizontal="center" shrinkToFit="1" vertical="center" wrapText="0"/>
    </xf>
    <xf borderId="174" fillId="0" fontId="7" numFmtId="0" xfId="0" applyAlignment="1" applyBorder="1" applyFont="1">
      <alignment vertical="center"/>
    </xf>
    <xf borderId="175" fillId="2" fontId="10" numFmtId="0" xfId="0" applyAlignment="1" applyBorder="1" applyFont="1">
      <alignment horizontal="center" shrinkToFit="1" vertical="center" wrapText="0"/>
    </xf>
    <xf borderId="176" fillId="0" fontId="7" numFmtId="0" xfId="0" applyAlignment="1" applyBorder="1" applyFont="1">
      <alignment vertical="center"/>
    </xf>
    <xf borderId="177" fillId="9" fontId="10" numFmtId="0" xfId="0" applyAlignment="1" applyBorder="1" applyFont="1">
      <alignment horizontal="center" shrinkToFit="1" vertical="center" wrapText="0"/>
    </xf>
    <xf borderId="178" fillId="0" fontId="7" numFmtId="0" xfId="0" applyAlignment="1" applyBorder="1" applyFont="1">
      <alignment vertical="center"/>
    </xf>
    <xf borderId="179" fillId="9" fontId="10" numFmtId="0" xfId="0" applyAlignment="1" applyBorder="1" applyFont="1">
      <alignment horizontal="center" shrinkToFit="1" vertical="center" wrapText="0"/>
    </xf>
    <xf borderId="180" fillId="0" fontId="7" numFmtId="0" xfId="0" applyAlignment="1" applyBorder="1" applyFont="1">
      <alignment vertical="center"/>
    </xf>
    <xf borderId="0" fillId="0" fontId="5" numFmtId="0" xfId="0" applyAlignment="1" applyFont="1">
      <alignment horizontal="center" shrinkToFit="1" vertical="center" wrapText="0"/>
    </xf>
    <xf borderId="0" fillId="0" fontId="1" numFmtId="0" xfId="0" applyAlignment="1" applyFont="1">
      <alignment horizontal="center" shrinkToFit="1" vertical="center" wrapText="0"/>
    </xf>
    <xf borderId="168" fillId="0" fontId="1" numFmtId="0" xfId="0" applyAlignment="1" applyBorder="1" applyFont="1">
      <alignment shrinkToFit="1" vertical="center" wrapText="0"/>
    </xf>
    <xf borderId="0" fillId="0" fontId="18" numFmtId="0" xfId="0" applyAlignment="1" applyFont="1">
      <alignment horizontal="center" shrinkToFit="1" vertical="center" wrapText="0"/>
    </xf>
    <xf borderId="106" fillId="3" fontId="1" numFmtId="0" xfId="0" applyAlignment="1" applyBorder="1" applyFont="1">
      <alignment horizontal="center" shrinkToFit="1" vertical="center" wrapText="0"/>
    </xf>
    <xf borderId="121" fillId="0" fontId="13" numFmtId="0" xfId="0" applyAlignment="1" applyBorder="1" applyFont="1">
      <alignment horizontal="center" shrinkToFit="1" vertical="center" wrapText="0"/>
    </xf>
    <xf borderId="164" fillId="0" fontId="8" numFmtId="0" xfId="0" applyAlignment="1" applyBorder="1" applyFont="1">
      <alignment shrinkToFit="1" vertical="center" wrapText="0"/>
    </xf>
    <xf borderId="0" fillId="0" fontId="9" numFmtId="0" xfId="0" applyAlignment="1" applyFont="1">
      <alignment horizontal="center" shrinkToFit="1" vertical="center" wrapText="0"/>
    </xf>
    <xf borderId="111" fillId="3" fontId="1" numFmtId="0" xfId="0" applyAlignment="1" applyBorder="1" applyFont="1">
      <alignment horizontal="center" shrinkToFit="1" vertical="center" wrapText="0"/>
    </xf>
    <xf borderId="114" fillId="3" fontId="1" numFmtId="0" xfId="0" applyAlignment="1" applyBorder="1" applyFont="1">
      <alignment horizontal="center" shrinkToFit="1" vertical="center" wrapText="0"/>
    </xf>
    <xf borderId="129" fillId="0" fontId="8" numFmtId="0" xfId="0" applyAlignment="1" applyBorder="1" applyFont="1">
      <alignment horizontal="center" shrinkToFit="1" vertical="center" wrapText="0"/>
    </xf>
    <xf borderId="118" fillId="0" fontId="8" numFmtId="0" xfId="0" applyAlignment="1" applyBorder="1" applyFont="1">
      <alignment horizontal="center" shrinkToFit="1" vertical="center" wrapText="0"/>
    </xf>
    <xf borderId="118" fillId="0" fontId="14" numFmtId="0" xfId="0" applyAlignment="1" applyBorder="1" applyFont="1">
      <alignment horizontal="center" shrinkToFit="1" vertical="center" wrapText="0"/>
    </xf>
    <xf borderId="130" fillId="0" fontId="8" numFmtId="0" xfId="0" applyAlignment="1" applyBorder="1" applyFont="1">
      <alignment horizontal="center" shrinkToFit="1" vertical="center" wrapText="0"/>
    </xf>
    <xf borderId="129" fillId="3" fontId="1" numFmtId="0" xfId="0" applyAlignment="1" applyBorder="1" applyFont="1">
      <alignment horizontal="center" shrinkToFit="1" vertical="center" wrapText="0"/>
    </xf>
    <xf borderId="0" fillId="0" fontId="17" numFmtId="0" xfId="0" applyAlignment="1" applyFont="1">
      <alignment horizontal="center" shrinkToFit="1" vertical="center" wrapText="0"/>
    </xf>
    <xf borderId="181" fillId="3" fontId="1" numFmtId="0" xfId="0" applyAlignment="1" applyBorder="1" applyFont="1">
      <alignment horizontal="center" shrinkToFit="1" vertical="center" wrapText="0"/>
    </xf>
    <xf borderId="182" fillId="0" fontId="7" numFmtId="0" xfId="0" applyAlignment="1" applyBorder="1" applyFont="1">
      <alignment vertical="center"/>
    </xf>
    <xf borderId="30" fillId="0" fontId="8" numFmtId="0" xfId="0" applyAlignment="1" applyBorder="1" applyFont="1">
      <alignment horizontal="center" shrinkToFit="1" vertical="center" wrapText="0"/>
    </xf>
    <xf borderId="183" fillId="0" fontId="7" numFmtId="0" xfId="0" applyAlignment="1" applyBorder="1" applyFont="1">
      <alignment vertical="center"/>
    </xf>
    <xf borderId="184" fillId="3" fontId="1" numFmtId="0" xfId="0" applyAlignment="1" applyBorder="1" applyFont="1">
      <alignment horizontal="center" shrinkToFit="1" vertical="center" wrapText="0"/>
    </xf>
    <xf borderId="185" fillId="3" fontId="1" numFmtId="0" xfId="0" applyAlignment="1" applyBorder="1" applyFont="1">
      <alignment horizontal="center" shrinkToFit="1" vertical="center" wrapText="0"/>
    </xf>
    <xf borderId="186" fillId="3" fontId="1" numFmtId="0" xfId="0" applyAlignment="1" applyBorder="1" applyFont="1">
      <alignment horizontal="center" shrinkToFit="1" textRotation="255" vertical="center" wrapText="0"/>
    </xf>
    <xf borderId="187" fillId="3" fontId="1" numFmtId="0" xfId="0" applyAlignment="1" applyBorder="1" applyFont="1">
      <alignment horizontal="center" shrinkToFit="1" vertical="center" wrapText="0"/>
    </xf>
    <xf borderId="188" fillId="3" fontId="1" numFmtId="0" xfId="0" applyAlignment="1" applyBorder="1" applyFont="1">
      <alignment horizontal="center" shrinkToFit="1" vertical="center" wrapText="0"/>
    </xf>
    <xf borderId="186" fillId="3" fontId="1" numFmtId="0" xfId="0" applyAlignment="1" applyBorder="1" applyFont="1">
      <alignment horizontal="center" shrinkToFit="1" vertical="center" wrapText="0"/>
    </xf>
    <xf borderId="189" fillId="3" fontId="1" numFmtId="0" xfId="0" applyAlignment="1" applyBorder="1" applyFont="1">
      <alignment horizontal="center" shrinkToFit="1" textRotation="255" vertical="center" wrapText="0"/>
    </xf>
    <xf borderId="189" fillId="3" fontId="1" numFmtId="0" xfId="0" applyAlignment="1" applyBorder="1" applyFont="1">
      <alignment horizontal="center" shrinkToFit="1" vertical="center" wrapText="0"/>
    </xf>
    <xf borderId="190" fillId="3" fontId="1" numFmtId="0" xfId="0" applyAlignment="1" applyBorder="1" applyFont="1">
      <alignment horizontal="center" shrinkToFit="1" vertical="center" wrapText="0"/>
    </xf>
    <xf borderId="191" fillId="3" fontId="1" numFmtId="0" xfId="0" applyAlignment="1" applyBorder="1" applyFont="1">
      <alignment horizontal="center" shrinkToFit="1" vertical="center" wrapText="0"/>
    </xf>
    <xf borderId="22" fillId="0" fontId="16" numFmtId="0" xfId="0" applyAlignment="1" applyBorder="1" applyFont="1">
      <alignment horizontal="center" shrinkToFit="1" vertical="center" wrapText="0"/>
    </xf>
    <xf borderId="14" fillId="0" fontId="16" numFmtId="0" xfId="0" applyAlignment="1" applyBorder="1" applyFont="1">
      <alignment horizontal="center" shrinkToFit="1" vertical="center" wrapText="0"/>
    </xf>
    <xf borderId="24" fillId="0" fontId="16" numFmtId="0" xfId="0" applyAlignment="1" applyBorder="1" applyFont="1">
      <alignment horizontal="center" shrinkToFit="1" vertical="center" wrapText="0"/>
    </xf>
    <xf borderId="192" fillId="0" fontId="1" numFmtId="0" xfId="0" applyAlignment="1" applyBorder="1" applyFont="1">
      <alignment horizontal="center" shrinkToFit="1" vertical="center" wrapText="0"/>
    </xf>
    <xf borderId="193" fillId="0" fontId="1" numFmtId="0" xfId="0" applyAlignment="1" applyBorder="1" applyFont="1">
      <alignment horizontal="center" shrinkToFit="1" vertical="center" wrapText="0"/>
    </xf>
    <xf borderId="101" fillId="0" fontId="1" numFmtId="0" xfId="0" applyAlignment="1" applyBorder="1" applyFont="1">
      <alignment horizontal="center" shrinkToFit="1" vertical="center" wrapText="0"/>
    </xf>
    <xf borderId="194" fillId="0" fontId="1" numFmtId="0" xfId="0" applyAlignment="1" applyBorder="1" applyFont="1">
      <alignment horizontal="center" shrinkToFit="1" vertical="center" wrapText="0"/>
    </xf>
    <xf borderId="195" fillId="3" fontId="1" numFmtId="0" xfId="0" applyAlignment="1" applyBorder="1" applyFont="1">
      <alignment horizontal="center" shrinkToFit="1" vertical="center" wrapText="0"/>
    </xf>
    <xf borderId="165" fillId="0" fontId="16" numFmtId="0" xfId="0" applyAlignment="1" applyBorder="1" applyFont="1">
      <alignment horizontal="center" shrinkToFit="1" vertical="center" wrapText="0"/>
    </xf>
    <xf borderId="18" fillId="0" fontId="16" numFmtId="0" xfId="0" applyAlignment="1" applyBorder="1" applyFont="1">
      <alignment horizontal="center" shrinkToFit="1" vertical="center" wrapText="0"/>
    </xf>
    <xf borderId="148" fillId="0" fontId="16" numFmtId="0" xfId="0" applyAlignment="1" applyBorder="1" applyFont="1">
      <alignment horizontal="center" shrinkToFit="1" vertical="center" wrapText="0"/>
    </xf>
    <xf borderId="17" fillId="0" fontId="1" numFmtId="0" xfId="0" applyAlignment="1" applyBorder="1" applyFont="1">
      <alignment horizontal="center" shrinkToFit="1" vertical="center" wrapText="0"/>
    </xf>
    <xf borderId="18" fillId="0" fontId="1" numFmtId="0" xfId="0" applyAlignment="1" applyBorder="1" applyFont="1">
      <alignment horizontal="center" shrinkToFit="1" vertical="center" wrapText="0"/>
    </xf>
    <xf borderId="165" fillId="0" fontId="1" numFmtId="0" xfId="0" applyAlignment="1" applyBorder="1" applyFont="1">
      <alignment horizontal="center" shrinkToFit="1" vertical="center" wrapText="0"/>
    </xf>
    <xf borderId="165" fillId="9" fontId="1" numFmtId="0" xfId="0" applyAlignment="1" applyBorder="1" applyFont="1">
      <alignment horizontal="center" shrinkToFit="1" vertical="center" wrapText="0"/>
    </xf>
    <xf borderId="18" fillId="9" fontId="1" numFmtId="0" xfId="0" applyAlignment="1" applyBorder="1" applyFont="1">
      <alignment horizontal="center" shrinkToFit="1" vertical="center" wrapText="0"/>
    </xf>
    <xf borderId="196" fillId="9" fontId="1" numFmtId="0" xfId="0" applyAlignment="1" applyBorder="1" applyFont="1">
      <alignment horizontal="center" shrinkToFit="1" vertical="center" wrapText="0"/>
    </xf>
    <xf borderId="197" fillId="9" fontId="1" numFmtId="0" xfId="0" applyAlignment="1" applyBorder="1" applyFont="1">
      <alignment horizontal="center" shrinkToFit="1" vertical="center" wrapText="0"/>
    </xf>
    <xf borderId="165" fillId="9" fontId="16" numFmtId="0" xfId="0" applyAlignment="1" applyBorder="1" applyFont="1">
      <alignment horizontal="center" shrinkToFit="1" vertical="center" wrapText="0"/>
    </xf>
    <xf borderId="18" fillId="9" fontId="16" numFmtId="0" xfId="0" applyAlignment="1" applyBorder="1" applyFont="1">
      <alignment horizontal="center" shrinkToFit="1" vertical="center" wrapText="0"/>
    </xf>
    <xf borderId="198" fillId="9" fontId="16" numFmtId="0" xfId="0" applyAlignment="1" applyBorder="1" applyFont="1">
      <alignment horizontal="center" shrinkToFit="1" vertical="center" wrapText="0"/>
    </xf>
    <xf borderId="199" fillId="3" fontId="1" numFmtId="0" xfId="0" applyAlignment="1" applyBorder="1" applyFont="1">
      <alignment horizontal="center" shrinkToFit="1" vertical="center" wrapText="0"/>
    </xf>
    <xf borderId="28" fillId="9" fontId="1" numFmtId="0" xfId="0" applyAlignment="1" applyBorder="1" applyFont="1">
      <alignment horizontal="center" shrinkToFit="1" vertical="center" wrapText="0"/>
    </xf>
    <xf borderId="29" fillId="9" fontId="1" numFmtId="0" xfId="0" applyAlignment="1" applyBorder="1" applyFont="1">
      <alignment horizontal="center" shrinkToFit="1" vertical="center" wrapText="0"/>
    </xf>
    <xf borderId="200" fillId="9" fontId="1" numFmtId="0" xfId="0" applyAlignment="1" applyBorder="1" applyFont="1">
      <alignment horizontal="center" shrinkToFit="1" vertical="center" wrapText="0"/>
    </xf>
    <xf borderId="190" fillId="9" fontId="1" numFmtId="0" xfId="0" applyAlignment="1" applyBorder="1" applyFont="1">
      <alignment horizontal="center" shrinkToFit="1" vertical="center" wrapText="0"/>
    </xf>
    <xf borderId="201" fillId="3" fontId="1" numFmtId="0" xfId="0" applyAlignment="1" applyBorder="1" applyFont="1">
      <alignment horizontal="center" shrinkToFit="1" vertical="center" wrapText="0"/>
    </xf>
    <xf borderId="202" fillId="9" fontId="16" numFmtId="0" xfId="0" applyAlignment="1" applyBorder="1" applyFont="1">
      <alignment horizontal="center" shrinkToFit="1" vertical="center" wrapText="0"/>
    </xf>
    <xf borderId="189" fillId="9" fontId="16" numFmtId="0" xfId="0" applyAlignment="1" applyBorder="1" applyFont="1">
      <alignment horizontal="center" shrinkToFit="1" vertical="center" wrapText="0"/>
    </xf>
    <xf borderId="203" fillId="9" fontId="16" numFmtId="0" xfId="0" applyAlignment="1" applyBorder="1" applyFont="1">
      <alignment horizontal="center" shrinkToFit="1" vertical="center" wrapText="0"/>
    </xf>
    <xf borderId="164" fillId="0" fontId="1" numFmtId="0" xfId="0" applyAlignment="1" applyBorder="1" applyFont="1">
      <alignment horizontal="center" shrinkToFit="1" vertical="center" wrapText="0"/>
    </xf>
    <xf borderId="162" fillId="0" fontId="1" numFmtId="0" xfId="0" applyAlignment="1" applyBorder="1" applyFont="1">
      <alignment horizontal="center" shrinkToFit="1" vertical="center" wrapText="0"/>
    </xf>
    <xf borderId="162" fillId="0" fontId="8" numFmtId="0" xfId="0" applyAlignment="1" applyBorder="1" applyFont="1">
      <alignment horizontal="center" shrinkToFit="1" vertical="center" wrapText="0"/>
    </xf>
    <xf borderId="0" fillId="0" fontId="8" numFmtId="0" xfId="0" applyAlignment="1" applyFont="1">
      <alignment horizontal="center" shrinkToFit="1" vertical="center" wrapText="0"/>
    </xf>
    <xf borderId="0" fillId="0" fontId="1" numFmtId="0" xfId="0" applyAlignment="1" applyFont="1">
      <alignment horizontal="left" shrinkToFit="1" vertical="center" wrapText="0"/>
    </xf>
    <xf borderId="106" fillId="0" fontId="11" numFmtId="0" xfId="0" applyAlignment="1" applyBorder="1" applyFont="1">
      <alignment horizontal="center" shrinkToFit="1" vertical="center" wrapText="0"/>
    </xf>
    <xf borderId="84" fillId="0" fontId="1" numFmtId="0" xfId="0" applyAlignment="1" applyBorder="1" applyFont="1">
      <alignment horizontal="center" shrinkToFit="1" vertical="center" wrapText="0"/>
    </xf>
    <xf borderId="85" fillId="0" fontId="1" numFmtId="0" xfId="0" applyAlignment="1" applyBorder="1" applyFont="1">
      <alignment horizontal="center" shrinkToFit="1" vertical="center" wrapText="0"/>
    </xf>
    <xf borderId="111" fillId="0" fontId="15" numFmtId="0" xfId="0" applyAlignment="1" applyBorder="1" applyFont="1">
      <alignment horizontal="center" shrinkToFit="1" vertical="center" wrapText="0"/>
    </xf>
    <xf borderId="40" fillId="0" fontId="10" numFmtId="0" xfId="0" applyAlignment="1" applyBorder="1" applyFont="1">
      <alignment horizontal="center" shrinkToFit="1" vertical="center" wrapText="0"/>
    </xf>
    <xf borderId="40" fillId="0" fontId="15" numFmtId="0" xfId="0" applyAlignment="1" applyBorder="1" applyFont="1">
      <alignment horizontal="center" shrinkToFit="1" vertical="center" wrapText="0"/>
    </xf>
    <xf borderId="87" fillId="0" fontId="1" numFmtId="38" xfId="0" applyAlignment="1" applyBorder="1" applyFont="1" applyNumberFormat="1">
      <alignment horizontal="center" shrinkToFit="1" vertical="center" wrapText="0"/>
    </xf>
    <xf borderId="73" fillId="0" fontId="10" numFmtId="0" xfId="0" applyAlignment="1" applyBorder="1" applyFont="1">
      <alignment horizontal="center" shrinkToFit="1" vertical="center" wrapText="0"/>
    </xf>
    <xf borderId="204" fillId="0" fontId="15" numFmtId="0" xfId="0" applyAlignment="1" applyBorder="1" applyFont="1">
      <alignment horizontal="center" shrinkToFit="1" vertical="center" wrapText="0"/>
    </xf>
    <xf borderId="54" fillId="0" fontId="10" numFmtId="0" xfId="0" applyAlignment="1" applyBorder="1" applyFont="1">
      <alignment horizontal="center" shrinkToFit="1" vertical="center" wrapText="0"/>
    </xf>
    <xf borderId="54" fillId="0" fontId="15" numFmtId="0" xfId="0" applyAlignment="1" applyBorder="1" applyFont="1">
      <alignment horizontal="center" shrinkToFit="1" vertical="center" wrapText="0"/>
    </xf>
    <xf borderId="205" fillId="0" fontId="1" numFmtId="38" xfId="0" applyAlignment="1" applyBorder="1" applyFont="1" applyNumberFormat="1">
      <alignment horizontal="center" shrinkToFit="1" vertical="center" wrapText="0"/>
    </xf>
    <xf borderId="206" fillId="0" fontId="1" numFmtId="0" xfId="0" applyAlignment="1" applyBorder="1" applyFont="1">
      <alignment horizontal="center" shrinkToFit="1" vertical="center" wrapText="0"/>
    </xf>
    <xf borderId="98" fillId="0" fontId="1" numFmtId="0" xfId="0" applyAlignment="1" applyBorder="1" applyFont="1">
      <alignment horizontal="center" shrinkToFit="1" vertical="center" wrapText="0"/>
    </xf>
    <xf borderId="0" fillId="0" fontId="10" numFmtId="0" xfId="0" applyAlignment="1" applyFont="1">
      <alignment shrinkToFit="1" vertical="center" wrapText="0"/>
    </xf>
    <xf borderId="0" fillId="0" fontId="23" numFmtId="0" xfId="0" applyAlignment="1" applyFont="1">
      <alignment horizontal="left" shrinkToFit="1" vertical="center" wrapText="0"/>
    </xf>
    <xf borderId="26" fillId="0" fontId="10" numFmtId="0" xfId="0" applyAlignment="1" applyBorder="1" applyFont="1">
      <alignment horizontal="center" shrinkToFit="1" vertical="center" wrapText="0"/>
    </xf>
    <xf borderId="168" fillId="0" fontId="7" numFmtId="0" xfId="0" applyAlignment="1" applyBorder="1" applyFont="1">
      <alignment vertical="center"/>
    </xf>
    <xf borderId="207" fillId="0" fontId="19" numFmtId="38" xfId="0" applyAlignment="1" applyBorder="1" applyFont="1" applyNumberFormat="1">
      <alignment horizontal="center" shrinkToFit="1" vertical="center" wrapText="0"/>
    </xf>
    <xf borderId="193" fillId="0" fontId="7" numFmtId="0" xfId="0" applyAlignment="1" applyBorder="1" applyFont="1">
      <alignment vertical="center"/>
    </xf>
    <xf borderId="0" fillId="0" fontId="20" numFmtId="0" xfId="0" applyAlignment="1" applyFont="1">
      <alignment horizontal="center" shrinkToFit="1" vertical="top" wrapText="0"/>
    </xf>
    <xf borderId="0" fillId="0" fontId="11" numFmtId="0" xfId="0" applyAlignment="1" applyFont="1">
      <alignment shrinkToFit="1" vertical="center" wrapText="0"/>
    </xf>
    <xf borderId="0" fillId="0" fontId="10" numFmtId="0" xfId="0" applyAlignment="1" applyFont="1">
      <alignment horizontal="center" shrinkToFit="1" vertical="center" wrapText="0"/>
    </xf>
    <xf borderId="208" fillId="0" fontId="7" numFmtId="0" xfId="0" applyAlignment="1" applyBorder="1" applyFont="1">
      <alignment vertical="center"/>
    </xf>
    <xf borderId="209" fillId="0" fontId="8" numFmtId="0" xfId="0" applyAlignment="1" applyBorder="1" applyFont="1">
      <alignment horizontal="center" shrinkToFit="1" vertical="center" wrapText="0"/>
    </xf>
    <xf borderId="23" fillId="0" fontId="16" numFmtId="0" xfId="0" applyAlignment="1" applyBorder="1" applyFont="1">
      <alignment horizontal="center" shrinkToFit="1" vertical="center" wrapText="0"/>
    </xf>
    <xf borderId="15" fillId="0" fontId="16" numFmtId="0" xfId="0" applyAlignment="1" applyBorder="1" applyFont="1">
      <alignment horizontal="center" shrinkToFit="1" vertical="center" wrapText="0"/>
    </xf>
    <xf borderId="210" fillId="3" fontId="1" numFmtId="0" xfId="0" applyAlignment="1" applyBorder="1" applyFont="1">
      <alignment horizontal="center" shrinkToFit="1" vertical="center" wrapText="0"/>
    </xf>
    <xf borderId="13" fillId="0" fontId="1" numFmtId="0" xfId="0" applyAlignment="1" applyBorder="1" applyFont="1">
      <alignment horizontal="center" shrinkToFit="1" vertical="center" wrapText="0"/>
    </xf>
    <xf borderId="14" fillId="0" fontId="1" numFmtId="0" xfId="0" applyAlignment="1" applyBorder="1" applyFont="1">
      <alignment horizontal="center" shrinkToFit="1" vertical="center" wrapText="0"/>
    </xf>
    <xf borderId="23" fillId="0" fontId="1" numFmtId="0" xfId="0" applyAlignment="1" applyBorder="1" applyFont="1">
      <alignment horizontal="center" shrinkToFit="1" vertical="center" wrapText="0"/>
    </xf>
    <xf borderId="15" fillId="0" fontId="1" numFmtId="0" xfId="0" applyAlignment="1" applyBorder="1" applyFont="1">
      <alignment horizontal="center" shrinkToFit="1" vertical="center" wrapText="0"/>
    </xf>
    <xf borderId="73" fillId="0" fontId="16" numFmtId="0" xfId="0" applyAlignment="1" applyBorder="1" applyFont="1">
      <alignment horizontal="center" shrinkToFit="1" vertical="center" wrapText="0"/>
    </xf>
    <xf borderId="19" fillId="0" fontId="16" numFmtId="0" xfId="0" applyAlignment="1" applyBorder="1" applyFont="1">
      <alignment horizontal="center" shrinkToFit="1" vertical="center" wrapText="0"/>
    </xf>
    <xf borderId="105" fillId="0" fontId="1" numFmtId="0" xfId="0" applyAlignment="1" applyBorder="1" applyFont="1">
      <alignment horizontal="center" shrinkToFit="1" vertical="center" wrapText="0"/>
    </xf>
    <xf borderId="19" fillId="0" fontId="1" numFmtId="0" xfId="0" applyAlignment="1" applyBorder="1" applyFont="1">
      <alignment horizontal="center" shrinkToFit="1" vertical="center" wrapText="0"/>
    </xf>
    <xf borderId="17" fillId="0" fontId="16" numFmtId="0" xfId="0" applyAlignment="1" applyBorder="1" applyFont="1">
      <alignment horizontal="center" shrinkToFit="1" vertical="center" wrapText="0"/>
    </xf>
    <xf borderId="211" fillId="9" fontId="1" numFmtId="0" xfId="0" applyAlignment="1" applyBorder="1" applyFont="1">
      <alignment horizontal="center" shrinkToFit="1" vertical="center" wrapText="0"/>
    </xf>
    <xf borderId="212" fillId="9" fontId="1" numFmtId="0" xfId="0" applyAlignment="1" applyBorder="1" applyFont="1">
      <alignment horizontal="center" shrinkToFit="1" vertical="center" wrapText="0"/>
    </xf>
    <xf borderId="19" fillId="9" fontId="1" numFmtId="0" xfId="0" applyAlignment="1" applyBorder="1" applyFont="1">
      <alignment horizontal="center" shrinkToFit="1" vertical="center" wrapText="0"/>
    </xf>
    <xf borderId="213" fillId="9" fontId="16" numFmtId="0" xfId="0" applyAlignment="1" applyBorder="1" applyFont="1">
      <alignment horizontal="center" shrinkToFit="1" vertical="center" wrapText="0"/>
    </xf>
    <xf borderId="166" fillId="9" fontId="16" numFmtId="0" xfId="0" applyAlignment="1" applyBorder="1" applyFont="1">
      <alignment horizontal="center" shrinkToFit="1" vertical="center" wrapText="0"/>
    </xf>
    <xf borderId="19" fillId="9" fontId="16" numFmtId="0" xfId="0" applyAlignment="1" applyBorder="1" applyFont="1">
      <alignment horizontal="center" shrinkToFit="1" vertical="center" wrapText="0"/>
    </xf>
    <xf borderId="214" fillId="9" fontId="1" numFmtId="0" xfId="0" applyAlignment="1" applyBorder="1" applyFont="1">
      <alignment horizontal="center" shrinkToFit="1" vertical="center" wrapText="0"/>
    </xf>
    <xf borderId="189" fillId="9" fontId="1" numFmtId="0" xfId="0" applyAlignment="1" applyBorder="1" applyFont="1">
      <alignment horizontal="center" shrinkToFit="1" vertical="center" wrapText="0"/>
    </xf>
    <xf borderId="38" fillId="9" fontId="1" numFmtId="0" xfId="0" applyAlignment="1" applyBorder="1" applyFont="1">
      <alignment horizontal="center" shrinkToFit="1" vertical="center" wrapText="0"/>
    </xf>
    <xf borderId="215" fillId="9" fontId="16" numFmtId="0" xfId="0" applyAlignment="1" applyBorder="1" applyFont="1">
      <alignment horizontal="center" shrinkToFit="1" vertical="center" wrapText="0"/>
    </xf>
    <xf borderId="29" fillId="9" fontId="16" numFmtId="0" xfId="0" applyAlignment="1" applyBorder="1" applyFont="1">
      <alignment horizontal="center" shrinkToFit="1" vertical="center" wrapText="0"/>
    </xf>
    <xf borderId="216" fillId="9" fontId="16" numFmtId="0" xfId="0" applyAlignment="1" applyBorder="1" applyFont="1">
      <alignment horizontal="center" shrinkToFit="1" vertical="center" wrapText="0"/>
    </xf>
    <xf borderId="38" fillId="9" fontId="16" numFmtId="0" xfId="0" applyAlignment="1" applyBorder="1" applyFont="1">
      <alignment horizontal="center" shrinkToFit="1" vertical="center" wrapText="0"/>
    </xf>
    <xf borderId="0" fillId="0" fontId="11" numFmtId="0" xfId="0" applyAlignment="1" applyFont="1">
      <alignment horizontal="center" shrinkToFit="1" vertical="center" wrapText="0"/>
    </xf>
    <xf borderId="217" fillId="7" fontId="24" numFmtId="0" xfId="0" applyAlignment="1" applyBorder="1" applyFont="1">
      <alignment horizontal="center" vertical="center"/>
    </xf>
    <xf borderId="218" fillId="0" fontId="7" numFmtId="0" xfId="0" applyAlignment="1" applyBorder="1" applyFont="1">
      <alignment vertical="center"/>
    </xf>
    <xf borderId="219" fillId="0" fontId="7"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190500</xdr:colOff>
      <xdr:row>25</xdr:row>
      <xdr:rowOff>104775</xdr:rowOff>
    </xdr:from>
    <xdr:ext cx="6858000" cy="495300"/>
    <xdr:sp macro="" textlink="">
      <xdr:nvSpPr>
        <xdr:cNvPr id="2" name="テキスト ボックス 1">
          <a:extLst>
            <a:ext uri="{FF2B5EF4-FFF2-40B4-BE49-F238E27FC236}"/>
          </a:extLst>
        </xdr:cNvPr>
        <xdr:cNvSpPr txBox="1"/>
      </xdr:nvSpPr>
      <xdr:spPr>
        <a:xfrm>
          <a:off x="4340679" y="6340929"/>
          <a:ext cx="7810500" cy="503464"/>
        </a:xfrm>
        <a:prstGeom prst="rect">
          <a:avLst/>
        </a:prstGeom>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cap="flat" cmpd="sng" w="9525" algn="ctr">
          <a:solidFill>
            <a:schemeClr val="accent2">
              <a:shade val="95000"/>
              <a:satMod val="105000"/>
            </a:schemeClr>
          </a:solidFill>
          <a:prstDash val="solid"/>
        </a:ln>
      </xdr:spPr>
      <xdr:style>
        <a:lnRef idx="1">
          <a:schemeClr val="accent2"/>
        </a:lnRef>
        <a:fillRef idx="2">
          <a:schemeClr val="accent2"/>
        </a:fillRef>
        <a:effectRef idx="1">
          <a:schemeClr val="accent2"/>
        </a:effectRef>
        <a:fontRef idx="minor">
          <a:schemeClr val="dk1"/>
        </a:fontRef>
      </xdr:style>
      <xdr:txBody>
        <a:bodyPr anchor="t" rtlCol="0" horzOverflow="clip" wrap="square" vertOverflow="clip"/>
        <a:lstStyle/>
        <a:p>
          <a:r>
            <a:rPr kumimoji="1" lang="ja-JP" altLang="en-US" sz="2400"/>
            <a:t>注意：学年の欄には、大会当日の学年を記入してください。</a:t>
          </a: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219075</xdr:colOff>
      <xdr:row>14</xdr:row>
      <xdr:rowOff>933450</xdr:rowOff>
    </xdr:from>
    <xdr:ext cx="6943725" cy="504825"/>
    <xdr:sp macro="" textlink="">
      <xdr:nvSpPr>
        <xdr:cNvPr id="2" name="テキスト ボックス 1">
          <a:extLst>
            <a:ext uri="{FF2B5EF4-FFF2-40B4-BE49-F238E27FC236}"/>
          </a:extLst>
        </xdr:cNvPr>
        <xdr:cNvSpPr txBox="1"/>
      </xdr:nvSpPr>
      <xdr:spPr>
        <a:xfrm>
          <a:off x="11430000" y="4450774"/>
          <a:ext cx="7897091" cy="503464"/>
        </a:xfrm>
        <a:prstGeom prst="rect">
          <a:avLst/>
        </a:prstGeom>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cap="flat" cmpd="sng" w="9525" algn="ctr">
          <a:solidFill>
            <a:schemeClr val="accent2">
              <a:shade val="95000"/>
              <a:satMod val="105000"/>
            </a:schemeClr>
          </a:solidFill>
          <a:prstDash val="solid"/>
        </a:ln>
      </xdr:spPr>
      <xdr:style>
        <a:lnRef idx="1">
          <a:schemeClr val="accent2"/>
        </a:lnRef>
        <a:fillRef idx="2">
          <a:schemeClr val="accent2"/>
        </a:fillRef>
        <a:effectRef idx="1">
          <a:schemeClr val="accent2"/>
        </a:effectRef>
        <a:fontRef idx="minor">
          <a:schemeClr val="dk1"/>
        </a:fontRef>
      </xdr:style>
      <xdr:txBody>
        <a:bodyPr anchor="t" rtlCol="0" horzOverflow="clip" wrap="square" vertOverflow="clip"/>
        <a:lstStyle/>
        <a:p>
          <a:r>
            <a:rPr kumimoji="1" lang="ja-JP" altLang="en-US" sz="2400"/>
            <a:t>注意：学年の欄には、大会当日の学年を記入してください。</a:t>
          </a:r>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2007 - 2010">
  <a:themeElements>
    <a:clrScheme name="Office 2007 - 2010">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8.71"/>
    <col customWidth="1" min="2" max="2" width="27.43"/>
    <col customWidth="1" min="3" max="3" width="8.43"/>
    <col customWidth="1" min="4" max="4" width="59.0"/>
    <col customWidth="1" min="5" max="11" width="8.71"/>
  </cols>
  <sheetData>
    <row r="1" ht="13.5" customHeight="1">
      <c r="A1" s="1" t="s">
        <v>0</v>
      </c>
      <c r="B1" s="1" t="s">
        <v>1</v>
      </c>
      <c r="C1" s="1" t="s">
        <v>2</v>
      </c>
      <c r="D1" s="1" t="s">
        <v>3</v>
      </c>
      <c r="E1" s="1" t="s">
        <v>4</v>
      </c>
    </row>
    <row r="2" ht="13.5" customHeight="1">
      <c r="A2">
        <v>101.0</v>
      </c>
      <c r="B2" t="s">
        <v>5</v>
      </c>
      <c r="C2" s="2" t="s">
        <v>6</v>
      </c>
      <c r="D2" s="3" t="s">
        <v>7</v>
      </c>
      <c r="E2" t="s">
        <v>8</v>
      </c>
    </row>
    <row r="3" ht="13.5" customHeight="1">
      <c r="A3">
        <v>102.0</v>
      </c>
      <c r="B3" t="s">
        <v>9</v>
      </c>
      <c r="C3" s="2" t="s">
        <v>10</v>
      </c>
      <c r="D3" s="3" t="s">
        <v>11</v>
      </c>
      <c r="E3" t="s">
        <v>12</v>
      </c>
    </row>
    <row r="4" ht="13.5" customHeight="1">
      <c r="A4">
        <v>103.0</v>
      </c>
      <c r="B4" t="s">
        <v>13</v>
      </c>
      <c r="C4" s="2" t="s">
        <v>14</v>
      </c>
      <c r="D4" s="3" t="s">
        <v>15</v>
      </c>
      <c r="E4" t="s">
        <v>16</v>
      </c>
    </row>
    <row r="5" ht="13.5" customHeight="1">
      <c r="A5">
        <v>104.0</v>
      </c>
      <c r="B5" t="s">
        <v>17</v>
      </c>
      <c r="C5" s="2" t="s">
        <v>18</v>
      </c>
      <c r="D5" s="3" t="s">
        <v>19</v>
      </c>
      <c r="E5" t="s">
        <v>20</v>
      </c>
    </row>
    <row r="6" ht="13.5" customHeight="1">
      <c r="A6">
        <v>105.0</v>
      </c>
      <c r="B6" t="s">
        <v>21</v>
      </c>
      <c r="C6" s="2" t="s">
        <v>22</v>
      </c>
      <c r="D6" s="3" t="s">
        <v>23</v>
      </c>
      <c r="E6" t="s">
        <v>24</v>
      </c>
    </row>
    <row r="7" ht="13.5" customHeight="1">
      <c r="A7">
        <v>106.0</v>
      </c>
      <c r="B7" t="s">
        <v>25</v>
      </c>
      <c r="C7" s="2" t="s">
        <v>26</v>
      </c>
      <c r="D7" s="3" t="s">
        <v>27</v>
      </c>
      <c r="E7" t="s">
        <v>28</v>
      </c>
    </row>
    <row r="8" ht="13.5" customHeight="1">
      <c r="A8">
        <v>107.0</v>
      </c>
      <c r="B8" t="s">
        <v>29</v>
      </c>
      <c r="C8" s="2" t="s">
        <v>30</v>
      </c>
      <c r="D8" s="3" t="s">
        <v>31</v>
      </c>
      <c r="E8" t="s">
        <v>32</v>
      </c>
    </row>
    <row r="9" ht="13.5" customHeight="1">
      <c r="A9">
        <v>108.0</v>
      </c>
      <c r="B9" t="s">
        <v>33</v>
      </c>
      <c r="C9" s="2" t="s">
        <v>34</v>
      </c>
      <c r="D9" s="3" t="s">
        <v>35</v>
      </c>
      <c r="E9" t="s">
        <v>36</v>
      </c>
    </row>
    <row r="10" ht="13.5" customHeight="1">
      <c r="A10">
        <v>109.0</v>
      </c>
      <c r="B10" t="s">
        <v>37</v>
      </c>
      <c r="C10" s="2" t="s">
        <v>38</v>
      </c>
      <c r="D10" s="3" t="s">
        <v>39</v>
      </c>
      <c r="E10" t="s">
        <v>40</v>
      </c>
    </row>
    <row r="11" ht="13.5" customHeight="1">
      <c r="A11">
        <v>110.0</v>
      </c>
      <c r="B11" t="s">
        <v>41</v>
      </c>
      <c r="E11" t="s">
        <v>42</v>
      </c>
    </row>
    <row r="12" ht="13.5" customHeight="1">
      <c r="A12">
        <v>111.0</v>
      </c>
      <c r="B12" t="s">
        <v>43</v>
      </c>
      <c r="C12" s="2" t="s">
        <v>44</v>
      </c>
      <c r="D12" s="3" t="s">
        <v>45</v>
      </c>
      <c r="E12" t="s">
        <v>46</v>
      </c>
    </row>
    <row r="13" ht="13.5" customHeight="1">
      <c r="A13">
        <v>112.0</v>
      </c>
      <c r="B13" t="s">
        <v>47</v>
      </c>
      <c r="D13" t="s">
        <v>48</v>
      </c>
      <c r="E13" t="s">
        <v>49</v>
      </c>
    </row>
    <row r="14" ht="13.5" customHeight="1">
      <c r="A14">
        <v>113.0</v>
      </c>
      <c r="B14" t="s">
        <v>50</v>
      </c>
      <c r="D14" s="3" t="s">
        <v>51</v>
      </c>
      <c r="E14" t="s">
        <v>52</v>
      </c>
    </row>
    <row r="15" ht="13.5" customHeight="1">
      <c r="D15" s="3"/>
    </row>
    <row r="16" ht="13.5" customHeight="1">
      <c r="D16" s="3"/>
    </row>
    <row r="17" ht="13.5" customHeight="1">
      <c r="D17" s="3"/>
    </row>
    <row r="18" ht="13.5" customHeight="1">
      <c r="D18" s="3"/>
    </row>
    <row r="19" ht="13.5" customHeight="1">
      <c r="A19">
        <v>201.0</v>
      </c>
      <c r="B19" t="s">
        <v>53</v>
      </c>
      <c r="C19" s="2" t="s">
        <v>54</v>
      </c>
      <c r="D19" s="3" t="s">
        <v>55</v>
      </c>
      <c r="E19" t="s">
        <v>56</v>
      </c>
    </row>
    <row r="20" ht="13.5" customHeight="1">
      <c r="A20">
        <v>202.0</v>
      </c>
      <c r="B20" t="s">
        <v>57</v>
      </c>
      <c r="C20" s="2" t="s">
        <v>58</v>
      </c>
      <c r="D20" s="3" t="s">
        <v>59</v>
      </c>
      <c r="E20" t="s">
        <v>60</v>
      </c>
    </row>
    <row r="21" ht="13.5" customHeight="1">
      <c r="A21">
        <v>203.0</v>
      </c>
      <c r="B21" t="s">
        <v>61</v>
      </c>
      <c r="D21" t="s">
        <v>62</v>
      </c>
      <c r="E21" t="s">
        <v>63</v>
      </c>
    </row>
    <row r="22" ht="13.5" customHeight="1">
      <c r="A22">
        <v>204.0</v>
      </c>
      <c r="B22" t="s">
        <v>64</v>
      </c>
      <c r="C22" s="2" t="s">
        <v>65</v>
      </c>
      <c r="D22" s="3" t="s">
        <v>66</v>
      </c>
      <c r="E22" t="s">
        <v>67</v>
      </c>
    </row>
    <row r="23" ht="13.5" customHeight="1">
      <c r="A23">
        <v>205.0</v>
      </c>
      <c r="B23" t="s">
        <v>68</v>
      </c>
      <c r="C23" s="2" t="s">
        <v>69</v>
      </c>
      <c r="D23" s="3" t="s">
        <v>70</v>
      </c>
      <c r="E23" t="s">
        <v>71</v>
      </c>
    </row>
    <row r="24" ht="13.5" customHeight="1">
      <c r="A24">
        <v>206.0</v>
      </c>
      <c r="B24" t="s">
        <v>72</v>
      </c>
      <c r="C24" s="2" t="s">
        <v>73</v>
      </c>
      <c r="D24" s="3" t="s">
        <v>74</v>
      </c>
      <c r="E24" t="s">
        <v>75</v>
      </c>
    </row>
    <row r="25" ht="13.5" customHeight="1">
      <c r="A25">
        <v>207.0</v>
      </c>
      <c r="B25" t="s">
        <v>76</v>
      </c>
      <c r="C25" s="2" t="s">
        <v>77</v>
      </c>
      <c r="D25" s="3" t="s">
        <v>78</v>
      </c>
      <c r="E25" t="s">
        <v>75</v>
      </c>
    </row>
    <row r="26" ht="13.5" customHeight="1">
      <c r="A26">
        <v>208.0</v>
      </c>
      <c r="B26" t="s">
        <v>79</v>
      </c>
      <c r="C26" s="2" t="s">
        <v>80</v>
      </c>
      <c r="D26" s="3" t="s">
        <v>81</v>
      </c>
      <c r="E26" t="s">
        <v>82</v>
      </c>
    </row>
    <row r="27" ht="13.5" customHeight="1">
      <c r="A27">
        <v>209.0</v>
      </c>
      <c r="B27" t="s">
        <v>83</v>
      </c>
      <c r="C27" s="2" t="s">
        <v>84</v>
      </c>
      <c r="D27" s="3" t="s">
        <v>85</v>
      </c>
      <c r="E27" t="s">
        <v>86</v>
      </c>
    </row>
    <row r="28" ht="13.5" customHeight="1">
      <c r="A28">
        <v>210.0</v>
      </c>
      <c r="B28" t="s">
        <v>87</v>
      </c>
      <c r="E28" t="s">
        <v>88</v>
      </c>
    </row>
    <row r="29" ht="13.5" customHeight="1">
      <c r="A29">
        <v>211.0</v>
      </c>
      <c r="B29" t="s">
        <v>89</v>
      </c>
      <c r="C29" s="2" t="s">
        <v>90</v>
      </c>
      <c r="D29" s="3" t="s">
        <v>91</v>
      </c>
      <c r="E29" t="s">
        <v>92</v>
      </c>
    </row>
    <row r="30" ht="13.5" customHeight="1">
      <c r="A30">
        <v>212.0</v>
      </c>
      <c r="B30" t="s">
        <v>93</v>
      </c>
      <c r="C30" s="2" t="s">
        <v>94</v>
      </c>
      <c r="D30" s="3" t="s">
        <v>95</v>
      </c>
      <c r="E30" t="s">
        <v>96</v>
      </c>
    </row>
    <row r="31" ht="13.5" customHeight="1">
      <c r="A31">
        <v>213.0</v>
      </c>
      <c r="B31" t="s">
        <v>97</v>
      </c>
      <c r="C31" s="2" t="s">
        <v>98</v>
      </c>
      <c r="D31" s="3" t="s">
        <v>99</v>
      </c>
      <c r="E31" t="s">
        <v>100</v>
      </c>
    </row>
    <row r="32" ht="13.5" customHeight="1">
      <c r="A32">
        <v>214.0</v>
      </c>
      <c r="B32" t="s">
        <v>101</v>
      </c>
      <c r="C32" s="2" t="s">
        <v>102</v>
      </c>
      <c r="D32" s="3" t="s">
        <v>103</v>
      </c>
      <c r="E32" t="s">
        <v>104</v>
      </c>
    </row>
    <row r="33" ht="13.5" customHeight="1">
      <c r="A33">
        <v>215.0</v>
      </c>
      <c r="B33" t="s">
        <v>105</v>
      </c>
      <c r="D33" s="3" t="s">
        <v>106</v>
      </c>
      <c r="E33" t="s">
        <v>107</v>
      </c>
    </row>
    <row r="34" ht="13.5" customHeight="1">
      <c r="A34">
        <v>216.0</v>
      </c>
      <c r="B34" t="s">
        <v>108</v>
      </c>
      <c r="D34" s="3" t="s">
        <v>109</v>
      </c>
      <c r="E34" t="s">
        <v>110</v>
      </c>
    </row>
    <row r="35" ht="13.5" customHeight="1">
      <c r="A35">
        <v>217.0</v>
      </c>
      <c r="B35" t="s">
        <v>111</v>
      </c>
      <c r="C35" t="s">
        <v>112</v>
      </c>
      <c r="D35" s="3" t="s">
        <v>113</v>
      </c>
      <c r="E35" t="s">
        <v>114</v>
      </c>
    </row>
    <row r="36" ht="13.5" customHeight="1">
      <c r="A36">
        <v>218.0</v>
      </c>
      <c r="B36" t="s">
        <v>115</v>
      </c>
      <c r="D36" s="3"/>
      <c r="E36" t="s">
        <v>116</v>
      </c>
    </row>
    <row r="37" ht="13.5" customHeight="1">
      <c r="A37">
        <v>219.0</v>
      </c>
      <c r="B37" t="s">
        <v>117</v>
      </c>
      <c r="D37" s="3"/>
      <c r="E37" t="s">
        <v>118</v>
      </c>
    </row>
    <row r="38" ht="13.5" customHeight="1">
      <c r="A38">
        <v>220.0</v>
      </c>
      <c r="B38" t="s">
        <v>119</v>
      </c>
      <c r="D38" s="3" t="s">
        <v>120</v>
      </c>
      <c r="E38" t="s">
        <v>121</v>
      </c>
    </row>
    <row r="39" ht="13.5" customHeight="1">
      <c r="A39">
        <v>221.0</v>
      </c>
      <c r="B39" t="s">
        <v>122</v>
      </c>
      <c r="D39" t="s">
        <v>123</v>
      </c>
      <c r="E39" t="s">
        <v>124</v>
      </c>
    </row>
    <row r="40" ht="13.5" customHeight="1">
      <c r="A40">
        <v>222.0</v>
      </c>
      <c r="B40" t="s">
        <v>125</v>
      </c>
      <c r="D40" t="s">
        <v>126</v>
      </c>
      <c r="E40" t="s">
        <v>127</v>
      </c>
    </row>
    <row r="41" ht="13.5" customHeight="1">
      <c r="A41">
        <v>223.0</v>
      </c>
      <c r="B41" t="s">
        <v>128</v>
      </c>
      <c r="D41" s="3" t="s">
        <v>129</v>
      </c>
      <c r="E41" t="s">
        <v>130</v>
      </c>
    </row>
    <row r="42" ht="13.5" customHeight="1">
      <c r="D42" s="3"/>
    </row>
    <row r="43" ht="13.5" customHeight="1">
      <c r="D43" s="3"/>
    </row>
    <row r="44" ht="13.5" customHeight="1">
      <c r="D44" s="3"/>
    </row>
    <row r="45" ht="13.5" customHeight="1">
      <c r="D45" s="3"/>
    </row>
    <row r="46" ht="13.5" customHeight="1">
      <c r="A46">
        <v>301.0</v>
      </c>
      <c r="B46" t="s">
        <v>131</v>
      </c>
      <c r="D46" t="s">
        <v>132</v>
      </c>
      <c r="E46" t="s">
        <v>133</v>
      </c>
    </row>
    <row r="47" ht="13.5" customHeight="1">
      <c r="A47">
        <v>302.0</v>
      </c>
      <c r="B47" t="s">
        <v>134</v>
      </c>
      <c r="D47" t="s">
        <v>135</v>
      </c>
      <c r="E47" t="s">
        <v>136</v>
      </c>
    </row>
    <row r="48" ht="13.5" customHeight="1">
      <c r="A48">
        <v>303.0</v>
      </c>
      <c r="B48" t="s">
        <v>137</v>
      </c>
      <c r="C48" s="4" t="s">
        <v>138</v>
      </c>
      <c r="D48" s="4" t="s">
        <v>139</v>
      </c>
      <c r="E48" s="4" t="s">
        <v>140</v>
      </c>
    </row>
    <row r="49" ht="13.5" customHeight="1">
      <c r="A49">
        <v>304.0</v>
      </c>
      <c r="B49" t="s">
        <v>141</v>
      </c>
      <c r="C49" s="2" t="s">
        <v>142</v>
      </c>
      <c r="D49" s="3" t="s">
        <v>143</v>
      </c>
      <c r="E49" s="4" t="s">
        <v>144</v>
      </c>
    </row>
    <row r="50" ht="13.5" customHeight="1">
      <c r="A50">
        <v>305.0</v>
      </c>
      <c r="B50" t="s">
        <v>145</v>
      </c>
      <c r="C50" s="2" t="s">
        <v>146</v>
      </c>
      <c r="D50" s="3" t="s">
        <v>147</v>
      </c>
      <c r="E50" s="4" t="s">
        <v>148</v>
      </c>
    </row>
    <row r="51" ht="13.5" customHeight="1">
      <c r="A51">
        <v>306.0</v>
      </c>
      <c r="B51" t="s">
        <v>149</v>
      </c>
      <c r="C51" s="2" t="s">
        <v>150</v>
      </c>
      <c r="D51" s="3" t="s">
        <v>151</v>
      </c>
      <c r="E51" s="4" t="s">
        <v>152</v>
      </c>
    </row>
    <row r="52" ht="13.5" customHeight="1">
      <c r="A52">
        <v>307.0</v>
      </c>
      <c r="B52" t="s">
        <v>153</v>
      </c>
      <c r="C52" s="2" t="s">
        <v>154</v>
      </c>
      <c r="D52" s="3" t="s">
        <v>155</v>
      </c>
      <c r="E52" s="4" t="s">
        <v>156</v>
      </c>
    </row>
    <row r="53" ht="13.5" customHeight="1">
      <c r="A53">
        <v>308.0</v>
      </c>
      <c r="B53" t="s">
        <v>157</v>
      </c>
      <c r="C53" s="2" t="s">
        <v>158</v>
      </c>
      <c r="D53" s="3" t="s">
        <v>159</v>
      </c>
      <c r="E53" s="4" t="s">
        <v>160</v>
      </c>
    </row>
    <row r="54" ht="13.5" customHeight="1">
      <c r="A54">
        <v>309.0</v>
      </c>
      <c r="B54" t="s">
        <v>161</v>
      </c>
      <c r="E54" s="4" t="s">
        <v>162</v>
      </c>
    </row>
    <row r="55" ht="13.5" customHeight="1">
      <c r="A55">
        <v>310.0</v>
      </c>
      <c r="B55" t="s">
        <v>163</v>
      </c>
      <c r="E55" s="4" t="s">
        <v>164</v>
      </c>
    </row>
    <row r="56" ht="13.5" customHeight="1">
      <c r="A56">
        <v>311.0</v>
      </c>
      <c r="B56" t="s">
        <v>165</v>
      </c>
      <c r="C56" s="2" t="s">
        <v>166</v>
      </c>
      <c r="D56" s="3" t="s">
        <v>167</v>
      </c>
      <c r="E56" t="s">
        <v>168</v>
      </c>
    </row>
    <row r="57" ht="13.5" customHeight="1">
      <c r="A57">
        <v>312.0</v>
      </c>
      <c r="B57" t="s">
        <v>169</v>
      </c>
      <c r="D57" t="s">
        <v>170</v>
      </c>
      <c r="E57" t="s">
        <v>171</v>
      </c>
    </row>
    <row r="58" ht="13.5" customHeight="1">
      <c r="A58">
        <v>313.0</v>
      </c>
      <c r="B58" t="s">
        <v>172</v>
      </c>
      <c r="E58" s="4" t="s">
        <v>173</v>
      </c>
    </row>
    <row r="59" ht="13.5" customHeight="1">
      <c r="A59">
        <v>314.0</v>
      </c>
      <c r="B59" t="s">
        <v>174</v>
      </c>
      <c r="E59" s="4" t="s">
        <v>175</v>
      </c>
    </row>
    <row r="60" ht="13.5" customHeight="1">
      <c r="A60">
        <v>315.0</v>
      </c>
      <c r="B60" t="s">
        <v>176</v>
      </c>
      <c r="E60" s="4" t="s">
        <v>177</v>
      </c>
    </row>
    <row r="61" ht="13.5" customHeight="1">
      <c r="A61">
        <v>316.0</v>
      </c>
      <c r="B61" t="s">
        <v>178</v>
      </c>
      <c r="E61" s="4" t="s">
        <v>179</v>
      </c>
    </row>
    <row r="62" ht="13.5" customHeight="1">
      <c r="A62">
        <v>317.0</v>
      </c>
      <c r="B62" t="s">
        <v>180</v>
      </c>
      <c r="C62" s="2" t="s">
        <v>181</v>
      </c>
      <c r="D62" s="3" t="s">
        <v>182</v>
      </c>
      <c r="E62" s="4" t="s">
        <v>183</v>
      </c>
    </row>
    <row r="63" ht="13.5" customHeight="1">
      <c r="A63">
        <v>318.0</v>
      </c>
      <c r="B63" t="s">
        <v>184</v>
      </c>
      <c r="E63" s="4" t="s">
        <v>185</v>
      </c>
    </row>
    <row r="64" ht="13.5" customHeight="1">
      <c r="A64">
        <v>319.0</v>
      </c>
      <c r="B64" t="s">
        <v>186</v>
      </c>
      <c r="E64" s="4" t="s">
        <v>187</v>
      </c>
    </row>
    <row r="65" ht="13.5" customHeight="1">
      <c r="A65">
        <v>320.0</v>
      </c>
      <c r="B65" t="s">
        <v>188</v>
      </c>
      <c r="E65" s="4" t="s">
        <v>189</v>
      </c>
    </row>
    <row r="66" ht="13.5" customHeight="1">
      <c r="A66">
        <v>321.0</v>
      </c>
      <c r="B66" t="s">
        <v>190</v>
      </c>
      <c r="E66" s="4" t="s">
        <v>191</v>
      </c>
    </row>
    <row r="67" ht="13.5" customHeight="1">
      <c r="A67">
        <v>322.0</v>
      </c>
      <c r="B67" t="s">
        <v>192</v>
      </c>
      <c r="E67" s="4" t="s">
        <v>193</v>
      </c>
    </row>
    <row r="68" ht="13.5" customHeight="1">
      <c r="A68">
        <v>323.0</v>
      </c>
      <c r="B68" t="s">
        <v>194</v>
      </c>
      <c r="E68" s="4" t="s">
        <v>195</v>
      </c>
    </row>
    <row r="69" ht="13.5" customHeight="1">
      <c r="A69">
        <v>324.0</v>
      </c>
      <c r="B69" t="s">
        <v>196</v>
      </c>
      <c r="E69" s="4" t="s">
        <v>197</v>
      </c>
    </row>
    <row r="70" ht="13.5" customHeight="1"/>
    <row r="71" ht="13.5" customHeight="1"/>
    <row r="72" ht="13.5" customHeight="1">
      <c r="D72" s="3"/>
    </row>
    <row r="73" ht="13.5" customHeight="1">
      <c r="D73" s="3"/>
    </row>
    <row r="74" ht="13.5" customHeight="1"/>
    <row r="75" ht="13.5" customHeight="1">
      <c r="A75">
        <v>401.0</v>
      </c>
      <c r="B75" t="s">
        <v>198</v>
      </c>
      <c r="C75" t="s">
        <v>199</v>
      </c>
      <c r="D75" t="s">
        <v>200</v>
      </c>
      <c r="E75" t="s">
        <v>201</v>
      </c>
    </row>
    <row r="76" ht="13.5" customHeight="1">
      <c r="A76">
        <v>402.0</v>
      </c>
      <c r="B76" t="s">
        <v>202</v>
      </c>
      <c r="E76" t="s">
        <v>203</v>
      </c>
    </row>
    <row r="77" ht="13.5" customHeight="1">
      <c r="A77">
        <v>403.0</v>
      </c>
      <c r="B77" t="s">
        <v>204</v>
      </c>
      <c r="C77" s="2" t="s">
        <v>205</v>
      </c>
      <c r="D77" s="3" t="s">
        <v>206</v>
      </c>
      <c r="E77" t="s">
        <v>207</v>
      </c>
    </row>
    <row r="78" ht="13.5" customHeight="1">
      <c r="A78">
        <v>404.0</v>
      </c>
      <c r="B78" t="s">
        <v>208</v>
      </c>
      <c r="C78" s="2" t="s">
        <v>209</v>
      </c>
      <c r="D78" s="3" t="s">
        <v>210</v>
      </c>
      <c r="E78" t="s">
        <v>211</v>
      </c>
    </row>
    <row r="79" ht="13.5" customHeight="1">
      <c r="A79">
        <v>405.0</v>
      </c>
      <c r="B79" t="s">
        <v>212</v>
      </c>
      <c r="C79" s="2" t="s">
        <v>213</v>
      </c>
      <c r="D79" s="3" t="s">
        <v>214</v>
      </c>
      <c r="E79" t="s">
        <v>215</v>
      </c>
    </row>
    <row r="80" ht="13.5" customHeight="1">
      <c r="A80">
        <v>406.0</v>
      </c>
      <c r="B80" t="s">
        <v>216</v>
      </c>
      <c r="E80" t="s">
        <v>217</v>
      </c>
    </row>
    <row r="81" ht="13.5" customHeight="1">
      <c r="A81">
        <v>407.0</v>
      </c>
      <c r="B81" t="s">
        <v>218</v>
      </c>
      <c r="D81" s="3" t="s">
        <v>219</v>
      </c>
      <c r="E81" t="s">
        <v>220</v>
      </c>
    </row>
    <row r="82" ht="13.5" customHeight="1">
      <c r="A82">
        <v>408.0</v>
      </c>
      <c r="B82" t="s">
        <v>221</v>
      </c>
      <c r="D82" s="3"/>
      <c r="E82" t="s">
        <v>222</v>
      </c>
    </row>
    <row r="83" ht="13.5" customHeight="1">
      <c r="A83">
        <v>409.0</v>
      </c>
      <c r="B83" t="s">
        <v>223</v>
      </c>
      <c r="C83" s="2" t="s">
        <v>224</v>
      </c>
      <c r="D83" s="3" t="s">
        <v>225</v>
      </c>
      <c r="E83" t="s">
        <v>226</v>
      </c>
    </row>
    <row r="84" ht="13.5" customHeight="1">
      <c r="A84">
        <v>410.0</v>
      </c>
      <c r="B84" t="s">
        <v>227</v>
      </c>
      <c r="E84" t="s">
        <v>228</v>
      </c>
    </row>
    <row r="85" ht="13.5" customHeight="1">
      <c r="A85">
        <v>411.0</v>
      </c>
      <c r="B85" t="s">
        <v>229</v>
      </c>
      <c r="D85" s="3" t="s">
        <v>230</v>
      </c>
      <c r="E85" t="s">
        <v>231</v>
      </c>
    </row>
    <row r="86" ht="13.5" customHeight="1">
      <c r="A86">
        <v>412.0</v>
      </c>
      <c r="B86" t="s">
        <v>232</v>
      </c>
      <c r="C86" s="2" t="s">
        <v>233</v>
      </c>
      <c r="D86" s="3" t="s">
        <v>234</v>
      </c>
      <c r="E86" t="s">
        <v>235</v>
      </c>
    </row>
    <row r="87" ht="13.5" customHeight="1">
      <c r="A87">
        <v>413.0</v>
      </c>
      <c r="B87" t="s">
        <v>236</v>
      </c>
      <c r="D87" s="3" t="s">
        <v>237</v>
      </c>
      <c r="E87" t="s">
        <v>238</v>
      </c>
    </row>
    <row r="88" ht="13.5" customHeight="1">
      <c r="A88">
        <v>414.0</v>
      </c>
      <c r="B88" t="s">
        <v>239</v>
      </c>
      <c r="D88" s="3" t="s">
        <v>240</v>
      </c>
      <c r="E88" t="s">
        <v>241</v>
      </c>
    </row>
    <row r="89" ht="13.5" customHeight="1">
      <c r="A89">
        <v>415.0</v>
      </c>
      <c r="B89" t="s">
        <v>242</v>
      </c>
      <c r="C89" s="2" t="s">
        <v>243</v>
      </c>
      <c r="D89" s="3" t="s">
        <v>244</v>
      </c>
      <c r="E89" t="s">
        <v>245</v>
      </c>
    </row>
    <row r="90" ht="13.5" customHeight="1">
      <c r="A90">
        <v>416.0</v>
      </c>
      <c r="B90" t="s">
        <v>246</v>
      </c>
      <c r="C90" s="2" t="s">
        <v>247</v>
      </c>
      <c r="D90" s="3" t="s">
        <v>248</v>
      </c>
      <c r="E90" t="s">
        <v>249</v>
      </c>
    </row>
    <row r="91" ht="13.5" customHeight="1">
      <c r="A91">
        <v>417.0</v>
      </c>
      <c r="B91" t="s">
        <v>250</v>
      </c>
      <c r="D91" s="3" t="s">
        <v>251</v>
      </c>
      <c r="E91" t="s">
        <v>252</v>
      </c>
    </row>
    <row r="92" ht="13.5" customHeight="1">
      <c r="A92">
        <v>418.0</v>
      </c>
      <c r="B92" t="s">
        <v>253</v>
      </c>
      <c r="D92" s="3" t="s">
        <v>254</v>
      </c>
      <c r="E92" t="s">
        <v>255</v>
      </c>
    </row>
    <row r="93" ht="13.5" customHeight="1">
      <c r="A93">
        <v>419.0</v>
      </c>
      <c r="B93" t="s">
        <v>256</v>
      </c>
      <c r="D93" s="3" t="s">
        <v>257</v>
      </c>
      <c r="E93" t="s">
        <v>258</v>
      </c>
    </row>
    <row r="94" ht="13.5" customHeight="1">
      <c r="A94">
        <v>420.0</v>
      </c>
      <c r="B94" t="s">
        <v>259</v>
      </c>
      <c r="D94" s="3" t="s">
        <v>260</v>
      </c>
      <c r="E94" t="s">
        <v>261</v>
      </c>
    </row>
    <row r="95" ht="13.5" customHeight="1">
      <c r="A95">
        <v>421.0</v>
      </c>
      <c r="B95" t="s">
        <v>262</v>
      </c>
      <c r="C95" t="s">
        <v>263</v>
      </c>
      <c r="D95" s="3" t="s">
        <v>264</v>
      </c>
      <c r="E95" t="s">
        <v>265</v>
      </c>
    </row>
    <row r="96" ht="13.5" customHeight="1"/>
    <row r="97" ht="13.5" customHeight="1"/>
    <row r="98" ht="13.5" customHeight="1"/>
    <row r="99" ht="13.5" customHeight="1"/>
    <row r="100" ht="13.5" customHeight="1"/>
  </sheetData>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11.29"/>
    <col customWidth="1" min="2" max="2" width="13.29"/>
    <col customWidth="1" min="3" max="22" width="10.0"/>
    <col customWidth="1" min="23" max="63" width="8.71"/>
  </cols>
  <sheetData>
    <row r="1" ht="26.25" customHeight="1">
      <c r="A1" s="5" t="s">
        <v>266</v>
      </c>
      <c r="B1" s="6"/>
      <c r="C1" s="6"/>
      <c r="D1" s="6"/>
      <c r="E1" s="6"/>
      <c r="F1" s="6"/>
      <c r="G1" s="6"/>
      <c r="H1" s="6"/>
      <c r="I1" s="6" t="s">
        <v>267</v>
      </c>
      <c r="J1" s="6"/>
      <c r="K1" s="6"/>
      <c r="L1" s="6"/>
      <c r="M1" s="6"/>
      <c r="N1" s="6"/>
      <c r="O1" s="6"/>
      <c r="P1" s="6"/>
      <c r="Q1" s="6"/>
    </row>
    <row r="2" ht="15.75" customHeight="1">
      <c r="A2" s="7"/>
      <c r="B2" s="7"/>
      <c r="C2" s="7"/>
      <c r="D2" s="7"/>
      <c r="E2" s="7"/>
      <c r="F2" s="7"/>
      <c r="G2" s="7"/>
      <c r="H2" s="7"/>
      <c r="I2" s="7"/>
      <c r="J2" s="7"/>
      <c r="K2" s="7"/>
    </row>
    <row r="3" ht="26.25" customHeight="1">
      <c r="A3" s="8" t="s">
        <v>268</v>
      </c>
    </row>
    <row r="4" ht="13.5" customHeight="1"/>
    <row r="5" ht="21.0" customHeight="1">
      <c r="A5" s="9" t="s">
        <v>0</v>
      </c>
      <c r="B5" s="10"/>
      <c r="C5" s="11"/>
      <c r="D5" s="12"/>
      <c r="E5" s="13"/>
      <c r="F5" s="13"/>
      <c r="G5" s="13"/>
      <c r="H5" s="10"/>
      <c r="I5" s="14" t="s">
        <v>269</v>
      </c>
    </row>
    <row r="6" ht="21.0" customHeight="1">
      <c r="A6" s="15" t="s">
        <v>1</v>
      </c>
      <c r="B6" s="16"/>
      <c r="C6" s="17" t="str">
        <f>IF(C5="","",VLOOKUP(C5,'学校番号一覧'!$A$2:$E$110,2,0))</f>
        <v/>
      </c>
      <c r="D6" s="18"/>
      <c r="E6" s="18"/>
      <c r="F6" s="18"/>
      <c r="G6" s="18"/>
      <c r="H6" s="16"/>
      <c r="I6" s="14" t="s">
        <v>270</v>
      </c>
    </row>
    <row r="7" ht="21.0" customHeight="1">
      <c r="A7" s="15" t="s">
        <v>271</v>
      </c>
      <c r="B7" s="16"/>
      <c r="C7" s="17" t="str">
        <f>IF(C5="","",VLOOKUP(C5,'学校番号一覧'!$A$2:$E$110,4,0))</f>
        <v/>
      </c>
      <c r="D7" s="18"/>
      <c r="E7" s="18"/>
      <c r="F7" s="18"/>
      <c r="G7" s="18"/>
      <c r="H7" s="16"/>
      <c r="I7" s="14" t="s">
        <v>272</v>
      </c>
    </row>
    <row r="8" ht="21.0" customHeight="1">
      <c r="A8" s="15" t="s">
        <v>273</v>
      </c>
      <c r="B8" s="16"/>
      <c r="C8" s="19"/>
      <c r="D8" s="18"/>
      <c r="E8" s="18"/>
      <c r="F8" s="18"/>
      <c r="G8" s="18"/>
      <c r="H8" s="16"/>
      <c r="I8" s="14"/>
    </row>
    <row r="9" ht="21.0" customHeight="1">
      <c r="A9" s="15" t="s">
        <v>274</v>
      </c>
      <c r="B9" s="16"/>
      <c r="C9" s="19"/>
      <c r="D9" s="18"/>
      <c r="E9" s="18"/>
      <c r="F9" s="18"/>
      <c r="G9" s="18"/>
      <c r="H9" s="16"/>
      <c r="I9" s="14" t="s">
        <v>275</v>
      </c>
    </row>
    <row r="10" ht="21.0" customHeight="1">
      <c r="A10" s="15" t="s">
        <v>276</v>
      </c>
      <c r="B10" s="16"/>
      <c r="C10" s="20"/>
      <c r="D10" s="18"/>
      <c r="E10" s="18"/>
      <c r="F10" s="18"/>
      <c r="G10" s="18"/>
      <c r="H10" s="16"/>
      <c r="I10" s="14" t="s">
        <v>277</v>
      </c>
      <c r="M10" s="21" t="s">
        <v>278</v>
      </c>
      <c r="P10" s="21"/>
    </row>
    <row r="11" ht="21.0" customHeight="1">
      <c r="A11" s="22" t="s">
        <v>279</v>
      </c>
      <c r="B11" s="23"/>
      <c r="C11" s="24"/>
      <c r="D11" s="25"/>
      <c r="E11" s="25"/>
      <c r="F11" s="25"/>
      <c r="G11" s="25"/>
      <c r="H11" s="23"/>
      <c r="I11" s="14" t="s">
        <v>280</v>
      </c>
      <c r="K11" s="26" t="s">
        <v>281</v>
      </c>
      <c r="L11" s="27"/>
      <c r="M11" s="28" t="str">
        <f>COUNTA($C$18:$J$18)</f>
        <v>0</v>
      </c>
      <c r="N11" s="29" t="s">
        <v>282</v>
      </c>
      <c r="O11" s="30"/>
      <c r="T11" s="21" t="s">
        <v>283</v>
      </c>
      <c r="AH11" t="s">
        <v>284</v>
      </c>
    </row>
    <row r="12" ht="21.0" customHeight="1">
      <c r="C12" s="21" t="s">
        <v>285</v>
      </c>
      <c r="K12" s="31" t="s">
        <v>286</v>
      </c>
      <c r="L12" s="32"/>
      <c r="M12" s="33" t="str">
        <f>COUNTA($K$18:$V$18)/2</f>
        <v>0</v>
      </c>
      <c r="N12" s="34" t="s">
        <v>287</v>
      </c>
      <c r="O12" s="30"/>
      <c r="P12" s="35" t="s">
        <v>288</v>
      </c>
      <c r="Q12" s="36"/>
      <c r="R12" s="37" t="s">
        <v>289</v>
      </c>
      <c r="S12" s="38" t="s">
        <v>290</v>
      </c>
      <c r="T12" s="39" t="s">
        <v>291</v>
      </c>
      <c r="U12" s="40"/>
      <c r="V12" s="41" t="s">
        <v>292</v>
      </c>
      <c r="AH12" t="s">
        <v>293</v>
      </c>
    </row>
    <row r="13" ht="21.0" customHeight="1">
      <c r="C13" s="21" t="s">
        <v>294</v>
      </c>
      <c r="K13" s="31" t="s">
        <v>295</v>
      </c>
      <c r="L13" s="32"/>
      <c r="M13" s="33" t="str">
        <f>COUNTA($C$23:$J$23)</f>
        <v>0</v>
      </c>
      <c r="N13" s="34" t="s">
        <v>282</v>
      </c>
      <c r="O13" s="30"/>
      <c r="P13" s="42"/>
      <c r="Q13" s="43"/>
      <c r="R13" s="44"/>
      <c r="S13" s="45"/>
      <c r="T13" s="46"/>
      <c r="U13" s="47"/>
      <c r="V13" s="48" t="str">
        <f>SUM(R13:U13)</f>
        <v>0</v>
      </c>
      <c r="Y13" s="49"/>
      <c r="Z13" s="50"/>
      <c r="AA13" s="50"/>
      <c r="AB13" s="50"/>
      <c r="AC13" s="50"/>
      <c r="AD13" s="50"/>
      <c r="AE13" s="50"/>
      <c r="AF13" s="50"/>
      <c r="AH13" s="1" t="s">
        <v>296</v>
      </c>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1"/>
    </row>
    <row r="14" ht="21.0" customHeight="1">
      <c r="C14" s="21" t="s">
        <v>297</v>
      </c>
      <c r="K14" s="52" t="s">
        <v>298</v>
      </c>
      <c r="L14" s="53"/>
      <c r="M14" s="54" t="str">
        <f>COUNTA($K$23:$V$23)/2</f>
        <v>0</v>
      </c>
      <c r="N14" s="55" t="s">
        <v>287</v>
      </c>
      <c r="O14" s="30"/>
      <c r="P14" s="56" t="s">
        <v>299</v>
      </c>
      <c r="Q14" s="30"/>
      <c r="R14" s="21"/>
      <c r="Y14" s="51"/>
      <c r="AH14" t="str">
        <f>AH11&amp;A18&amp;AH12</f>
        <v>()</v>
      </c>
      <c r="BH14" s="51"/>
    </row>
    <row r="15" ht="21.0" customHeight="1">
      <c r="C15" s="21" t="s">
        <v>300</v>
      </c>
      <c r="Y15" s="51"/>
      <c r="AH15" t="str">
        <f>CONCATENATE($AH$11,$A$18,AH12)</f>
        <v>()</v>
      </c>
      <c r="BH15" s="51"/>
    </row>
    <row r="16" ht="21.0" customHeight="1">
      <c r="A16" s="57"/>
      <c r="B16" s="58"/>
      <c r="C16" s="59" t="s">
        <v>301</v>
      </c>
      <c r="D16" s="13"/>
      <c r="E16" s="13"/>
      <c r="F16" s="13"/>
      <c r="G16" s="13"/>
      <c r="H16" s="13"/>
      <c r="I16" s="13"/>
      <c r="J16" s="10"/>
      <c r="K16" s="59" t="s">
        <v>302</v>
      </c>
      <c r="L16" s="13"/>
      <c r="M16" s="13"/>
      <c r="N16" s="13"/>
      <c r="O16" s="13"/>
      <c r="P16" s="13"/>
      <c r="Q16" s="13"/>
      <c r="R16" s="13"/>
      <c r="S16" s="13"/>
      <c r="T16" s="13"/>
      <c r="U16" s="13"/>
      <c r="V16" s="10"/>
      <c r="Y16" s="51"/>
      <c r="AI16" t="s">
        <v>303</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51"/>
    </row>
    <row r="17" ht="21.0" customHeight="1">
      <c r="A17" s="60" t="s">
        <v>304</v>
      </c>
      <c r="B17" s="18"/>
      <c r="C17" s="61" t="s">
        <v>305</v>
      </c>
      <c r="D17" s="62" t="s">
        <v>306</v>
      </c>
      <c r="E17" s="62" t="s">
        <v>307</v>
      </c>
      <c r="F17" s="63" t="s">
        <v>308</v>
      </c>
      <c r="G17" s="61" t="s">
        <v>309</v>
      </c>
      <c r="H17" s="62" t="s">
        <v>310</v>
      </c>
      <c r="I17" s="62" t="s">
        <v>311</v>
      </c>
      <c r="J17" s="63" t="s">
        <v>312</v>
      </c>
      <c r="K17" s="17" t="s">
        <v>313</v>
      </c>
      <c r="L17" s="64"/>
      <c r="M17" s="65" t="s">
        <v>314</v>
      </c>
      <c r="N17" s="64"/>
      <c r="O17" s="65" t="s">
        <v>315</v>
      </c>
      <c r="P17" s="64"/>
      <c r="Q17" s="65" t="s">
        <v>316</v>
      </c>
      <c r="R17" s="18"/>
      <c r="S17" s="65" t="s">
        <v>317</v>
      </c>
      <c r="T17" s="64"/>
      <c r="U17" s="66" t="s">
        <v>318</v>
      </c>
      <c r="V17" s="16"/>
      <c r="W17" s="1"/>
      <c r="X17" s="1"/>
      <c r="Y17" s="67"/>
      <c r="Z17" s="1"/>
      <c r="AA17" s="1" t="s">
        <v>1</v>
      </c>
      <c r="AB17" s="1" t="s">
        <v>319</v>
      </c>
      <c r="AC17" s="1" t="s">
        <v>320</v>
      </c>
      <c r="AD17" s="1" t="s">
        <v>321</v>
      </c>
      <c r="AE17" s="1" t="s">
        <v>322</v>
      </c>
      <c r="AF17" s="1" t="s">
        <v>323</v>
      </c>
      <c r="AG17" s="1" t="s">
        <v>324</v>
      </c>
      <c r="AH17" s="1" t="s">
        <v>309</v>
      </c>
      <c r="AI17" s="1" t="s">
        <v>310</v>
      </c>
      <c r="AJ17" s="1" t="s">
        <v>311</v>
      </c>
      <c r="AK17" s="1" t="s">
        <v>312</v>
      </c>
      <c r="AL17" s="1" t="s">
        <v>325</v>
      </c>
      <c r="AM17" s="1" t="s">
        <v>326</v>
      </c>
      <c r="AN17" s="1" t="s">
        <v>315</v>
      </c>
      <c r="AO17" s="1" t="s">
        <v>316</v>
      </c>
      <c r="AP17" s="1" t="s">
        <v>317</v>
      </c>
      <c r="AQ17" s="1" t="s">
        <v>318</v>
      </c>
      <c r="AR17" s="1" t="s">
        <v>327</v>
      </c>
      <c r="AS17" s="1" t="s">
        <v>328</v>
      </c>
      <c r="AT17" s="1" t="s">
        <v>329</v>
      </c>
      <c r="AU17" s="1" t="s">
        <v>330</v>
      </c>
      <c r="AV17" s="1" t="s">
        <v>331</v>
      </c>
      <c r="AW17" s="1" t="s">
        <v>332</v>
      </c>
      <c r="AX17" s="1" t="s">
        <v>333</v>
      </c>
      <c r="AY17" s="1" t="s">
        <v>334</v>
      </c>
      <c r="AZ17" s="1" t="s">
        <v>335</v>
      </c>
      <c r="BA17" s="1" t="s">
        <v>336</v>
      </c>
      <c r="BB17" s="1" t="s">
        <v>337</v>
      </c>
      <c r="BC17" s="1" t="s">
        <v>338</v>
      </c>
      <c r="BD17" s="1" t="s">
        <v>339</v>
      </c>
      <c r="BE17" s="1" t="s">
        <v>340</v>
      </c>
      <c r="BF17" s="1"/>
      <c r="BG17" s="1"/>
      <c r="BH17" s="67"/>
      <c r="BI17" s="1"/>
      <c r="BJ17" s="1"/>
      <c r="BK17" s="1"/>
    </row>
    <row r="18" ht="21.0" customHeight="1">
      <c r="A18" s="68"/>
      <c r="B18" s="69"/>
      <c r="C18" s="70"/>
      <c r="D18" s="71"/>
      <c r="E18" s="71"/>
      <c r="F18" s="71"/>
      <c r="G18" s="72"/>
      <c r="H18" s="73"/>
      <c r="I18" s="73"/>
      <c r="J18" s="74"/>
      <c r="K18" s="72"/>
      <c r="L18" s="73"/>
      <c r="M18" s="75"/>
      <c r="N18" s="73"/>
      <c r="O18" s="73"/>
      <c r="P18" s="73"/>
      <c r="Q18" s="73"/>
      <c r="R18" s="76"/>
      <c r="S18" s="73"/>
      <c r="T18" s="73"/>
      <c r="U18" s="73"/>
      <c r="V18" s="74"/>
      <c r="Y18" s="51"/>
      <c r="AA18" t="str">
        <f>C6</f>
        <v/>
      </c>
      <c r="AC18" t="str">
        <f>V13</f>
        <v>0</v>
      </c>
      <c r="AD18" t="s">
        <v>341</v>
      </c>
      <c r="AE18" t="s">
        <v>342</v>
      </c>
      <c r="AF18" t="s">
        <v>343</v>
      </c>
      <c r="AG18" t="s">
        <v>344</v>
      </c>
      <c r="AH18">
        <v>1.0</v>
      </c>
      <c r="AI18">
        <v>2.0</v>
      </c>
      <c r="AJ18">
        <v>3.0</v>
      </c>
      <c r="AK18">
        <v>4.0</v>
      </c>
      <c r="AL18" t="s">
        <v>345</v>
      </c>
      <c r="AM18" t="s">
        <v>346</v>
      </c>
      <c r="AN18">
        <v>1.0</v>
      </c>
      <c r="AO18">
        <v>2.0</v>
      </c>
      <c r="AP18">
        <v>3.0</v>
      </c>
      <c r="AQ18">
        <v>4.0</v>
      </c>
      <c r="AR18" t="s">
        <v>341</v>
      </c>
      <c r="AS18" t="s">
        <v>342</v>
      </c>
      <c r="AT18" t="s">
        <v>343</v>
      </c>
      <c r="AU18" t="s">
        <v>344</v>
      </c>
      <c r="AV18">
        <v>1.0</v>
      </c>
      <c r="AW18">
        <v>2.0</v>
      </c>
      <c r="AX18">
        <v>3.0</v>
      </c>
      <c r="AY18">
        <v>4.0</v>
      </c>
      <c r="AZ18" t="s">
        <v>345</v>
      </c>
      <c r="BA18" t="s">
        <v>346</v>
      </c>
      <c r="BB18">
        <v>1.0</v>
      </c>
      <c r="BC18">
        <v>2.0</v>
      </c>
      <c r="BD18">
        <v>3.0</v>
      </c>
      <c r="BE18">
        <v>4.0</v>
      </c>
      <c r="BH18" s="51"/>
    </row>
    <row r="19" ht="21.0" customHeight="1">
      <c r="A19" s="15" t="s">
        <v>347</v>
      </c>
      <c r="B19" s="16"/>
      <c r="C19" s="77"/>
      <c r="D19" s="78"/>
      <c r="E19" s="78"/>
      <c r="F19" s="78"/>
      <c r="G19" s="79"/>
      <c r="H19" s="80"/>
      <c r="I19" s="80"/>
      <c r="J19" s="81"/>
      <c r="K19" s="79"/>
      <c r="L19" s="80"/>
      <c r="M19" s="82"/>
      <c r="N19" s="80"/>
      <c r="O19" s="80"/>
      <c r="P19" s="80"/>
      <c r="Q19" s="80"/>
      <c r="R19" s="83"/>
      <c r="S19" s="80"/>
      <c r="T19" s="80"/>
      <c r="U19" s="80"/>
      <c r="V19" s="81"/>
      <c r="Y19" s="51"/>
      <c r="AB19" s="84" t="str">
        <f>'学校用印刷シート'!$D$23</f>
        <v> 0 </v>
      </c>
      <c r="AC19" t="str">
        <f>V13</f>
        <v>0</v>
      </c>
      <c r="AD19" s="85" t="str">
        <f t="shared" ref="AD19:AK19" si="1">IF(C18="","",CONCATENATE(C18,$AH$15,AD18))</f>
        <v/>
      </c>
      <c r="AE19" s="85" t="str">
        <f t="shared" si="1"/>
        <v/>
      </c>
      <c r="AF19" s="85" t="str">
        <f t="shared" si="1"/>
        <v/>
      </c>
      <c r="AG19" s="85" t="str">
        <f t="shared" si="1"/>
        <v/>
      </c>
      <c r="AH19" s="85" t="str">
        <f t="shared" si="1"/>
        <v/>
      </c>
      <c r="AI19" s="85" t="str">
        <f t="shared" si="1"/>
        <v/>
      </c>
      <c r="AJ19" s="85" t="str">
        <f t="shared" si="1"/>
        <v/>
      </c>
      <c r="AK19" s="85" t="str">
        <f t="shared" si="1"/>
        <v/>
      </c>
      <c r="AL19" s="85" t="str">
        <f>IF(K18="","",CONCATENATE(AM16,$AH$15,AL18))</f>
        <v/>
      </c>
      <c r="AM19" s="85" t="str">
        <f>IF(M18="","",CONCATENATE(AN16,$AH$15,AM18))</f>
        <v/>
      </c>
      <c r="AN19" s="85" t="str">
        <f>IF(O18="","",CONCATENATE(AO16,$AH$15,AN18))</f>
        <v/>
      </c>
      <c r="AO19" s="85" t="str">
        <f t="shared" ref="AO19:AQ19" si="2">IF(Q18="","",CONCATENATE(AP16,$AH$15,AO18))</f>
        <v/>
      </c>
      <c r="AP19" s="85" t="str">
        <f t="shared" si="2"/>
        <v/>
      </c>
      <c r="AQ19" s="85" t="str">
        <f t="shared" si="2"/>
        <v/>
      </c>
      <c r="AR19" s="85" t="str">
        <f t="shared" ref="AR19:AY19" si="3">IF(C23="","",CONCATENATE(C23,$AH$15,AR18))</f>
        <v/>
      </c>
      <c r="AS19" s="85" t="str">
        <f t="shared" si="3"/>
        <v/>
      </c>
      <c r="AT19" s="85" t="str">
        <f t="shared" si="3"/>
        <v/>
      </c>
      <c r="AU19" s="85" t="str">
        <f t="shared" si="3"/>
        <v/>
      </c>
      <c r="AV19" s="85" t="str">
        <f t="shared" si="3"/>
        <v/>
      </c>
      <c r="AW19" s="85" t="str">
        <f t="shared" si="3"/>
        <v/>
      </c>
      <c r="AX19" s="85" t="str">
        <f t="shared" si="3"/>
        <v/>
      </c>
      <c r="AY19" s="85" t="str">
        <f t="shared" si="3"/>
        <v/>
      </c>
      <c r="AZ19" s="85" t="str">
        <f>IF(K23="","",CONCATENATE(BA16,$AH$15,AZ18))</f>
        <v/>
      </c>
      <c r="BA19" s="85" t="str">
        <f>IF(M23="","",CONCATENATE(BB16,$AH$15,BA18))</f>
        <v/>
      </c>
      <c r="BB19" s="85" t="str">
        <f>IF(O23="","",CONCATENATE(BC16,$AH$15,BB18))</f>
        <v/>
      </c>
      <c r="BC19" s="85" t="str">
        <f t="shared" ref="BC19:BE19" si="4">IF(Q23="","",CONCATENATE(BD16,$AH$15,BC18))</f>
        <v/>
      </c>
      <c r="BD19" s="85" t="str">
        <f t="shared" si="4"/>
        <v/>
      </c>
      <c r="BE19" s="85" t="str">
        <f t="shared" si="4"/>
        <v/>
      </c>
      <c r="BF19" s="85"/>
      <c r="BH19" s="51"/>
    </row>
    <row r="20" ht="21.0" customHeight="1">
      <c r="A20" s="22" t="s">
        <v>348</v>
      </c>
      <c r="B20" s="25"/>
      <c r="C20" s="86"/>
      <c r="D20" s="87"/>
      <c r="E20" s="87"/>
      <c r="F20" s="87"/>
      <c r="G20" s="88"/>
      <c r="H20" s="89"/>
      <c r="I20" s="89"/>
      <c r="J20" s="90"/>
      <c r="K20" s="79"/>
      <c r="L20" s="89"/>
      <c r="M20" s="82"/>
      <c r="N20" s="80"/>
      <c r="O20" s="80"/>
      <c r="P20" s="80"/>
      <c r="Q20" s="80"/>
      <c r="R20" s="83"/>
      <c r="S20" s="89"/>
      <c r="T20" s="89"/>
      <c r="U20" s="89"/>
      <c r="V20" s="90"/>
      <c r="Y20" s="51"/>
      <c r="BH20" s="51"/>
    </row>
    <row r="21" ht="21.0" customHeight="1">
      <c r="A21" s="91"/>
      <c r="B21" s="91"/>
      <c r="C21" s="92" t="s">
        <v>349</v>
      </c>
      <c r="D21" s="93"/>
      <c r="E21" s="93"/>
      <c r="F21" s="93"/>
      <c r="G21" s="93"/>
      <c r="H21" s="93"/>
      <c r="I21" s="93"/>
      <c r="J21" s="94"/>
      <c r="K21" s="95" t="s">
        <v>350</v>
      </c>
      <c r="L21" s="13"/>
      <c r="M21" s="13"/>
      <c r="N21" s="13"/>
      <c r="O21" s="13"/>
      <c r="P21" s="13"/>
      <c r="Q21" s="13"/>
      <c r="R21" s="13"/>
      <c r="S21" s="13"/>
      <c r="T21" s="13"/>
      <c r="U21" s="13"/>
      <c r="V21" s="10"/>
      <c r="Y21" s="51"/>
      <c r="BH21" s="51"/>
    </row>
    <row r="22" ht="21.0" customHeight="1">
      <c r="A22" s="91"/>
      <c r="B22" s="91"/>
      <c r="C22" s="61" t="s">
        <v>351</v>
      </c>
      <c r="D22" s="62" t="s">
        <v>352</v>
      </c>
      <c r="E22" s="62" t="s">
        <v>353</v>
      </c>
      <c r="F22" s="63" t="s">
        <v>354</v>
      </c>
      <c r="G22" s="61" t="s">
        <v>331</v>
      </c>
      <c r="H22" s="62" t="s">
        <v>332</v>
      </c>
      <c r="I22" s="62" t="s">
        <v>333</v>
      </c>
      <c r="J22" s="63" t="s">
        <v>334</v>
      </c>
      <c r="K22" s="17" t="s">
        <v>355</v>
      </c>
      <c r="L22" s="64"/>
      <c r="M22" s="65" t="s">
        <v>356</v>
      </c>
      <c r="N22" s="64"/>
      <c r="O22" s="65" t="s">
        <v>337</v>
      </c>
      <c r="P22" s="64"/>
      <c r="Q22" s="65" t="s">
        <v>338</v>
      </c>
      <c r="R22" s="18"/>
      <c r="S22" s="65" t="s">
        <v>339</v>
      </c>
      <c r="T22" s="64"/>
      <c r="U22" s="66" t="s">
        <v>340</v>
      </c>
      <c r="V22" s="16"/>
      <c r="Y22" s="51"/>
      <c r="BH22" s="51"/>
    </row>
    <row r="23" ht="21.0" customHeight="1">
      <c r="A23" s="91"/>
      <c r="B23" s="91"/>
      <c r="C23" s="96"/>
      <c r="D23" s="97"/>
      <c r="E23" s="97"/>
      <c r="F23" s="97"/>
      <c r="G23" s="72"/>
      <c r="H23" s="73"/>
      <c r="I23" s="73"/>
      <c r="J23" s="74"/>
      <c r="K23" s="72"/>
      <c r="L23" s="73"/>
      <c r="M23" s="75"/>
      <c r="N23" s="73"/>
      <c r="O23" s="73"/>
      <c r="P23" s="73"/>
      <c r="Q23" s="73"/>
      <c r="R23" s="76"/>
      <c r="S23" s="73"/>
      <c r="T23" s="73"/>
      <c r="U23" s="73"/>
      <c r="V23" s="74"/>
      <c r="Y23" s="51"/>
      <c r="BH23" s="51"/>
    </row>
    <row r="24" ht="21.0" customHeight="1">
      <c r="A24" s="91"/>
      <c r="B24" s="91"/>
      <c r="C24" s="98"/>
      <c r="D24" s="99"/>
      <c r="E24" s="99"/>
      <c r="F24" s="99"/>
      <c r="G24" s="79"/>
      <c r="H24" s="80"/>
      <c r="I24" s="80"/>
      <c r="J24" s="81"/>
      <c r="K24" s="79"/>
      <c r="L24" s="80"/>
      <c r="M24" s="82"/>
      <c r="N24" s="80"/>
      <c r="O24" s="80"/>
      <c r="P24" s="80"/>
      <c r="Q24" s="80"/>
      <c r="R24" s="83"/>
      <c r="S24" s="80"/>
      <c r="T24" s="80"/>
      <c r="U24" s="80"/>
      <c r="V24" s="81"/>
      <c r="Y24" s="51"/>
      <c r="BH24" s="51"/>
    </row>
    <row r="25" ht="21.0" customHeight="1">
      <c r="A25" s="91"/>
      <c r="B25" s="91"/>
      <c r="C25" s="100"/>
      <c r="D25" s="101"/>
      <c r="E25" s="101"/>
      <c r="F25" s="101"/>
      <c r="G25" s="88"/>
      <c r="H25" s="89"/>
      <c r="I25" s="89"/>
      <c r="J25" s="90"/>
      <c r="K25" s="88"/>
      <c r="L25" s="89"/>
      <c r="M25" s="102"/>
      <c r="N25" s="89"/>
      <c r="O25" s="89"/>
      <c r="P25" s="89"/>
      <c r="Q25" s="89"/>
      <c r="R25" s="103"/>
      <c r="S25" s="89"/>
      <c r="T25" s="89"/>
      <c r="U25" s="89"/>
      <c r="V25" s="90"/>
      <c r="Y25" s="51"/>
      <c r="BH25" s="51"/>
    </row>
    <row r="26" ht="21.0" customHeight="1">
      <c r="A26" s="21" t="s">
        <v>357</v>
      </c>
      <c r="B26" s="91"/>
      <c r="N26" s="91"/>
      <c r="Y26" s="51"/>
      <c r="BH26" s="51"/>
    </row>
    <row r="27" ht="21.0" customHeight="1">
      <c r="Y27" s="104"/>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51"/>
    </row>
    <row r="28" ht="13.5" customHeight="1">
      <c r="C28" s="1"/>
      <c r="D28" s="1"/>
    </row>
    <row r="29" ht="13.5" customHeight="1"/>
    <row r="30" ht="13.5" customHeight="1">
      <c r="A30" s="106" t="s">
        <v>358</v>
      </c>
      <c r="B30" s="107"/>
      <c r="C30" s="107"/>
      <c r="D30" s="107"/>
      <c r="E30" s="107"/>
      <c r="F30" s="107"/>
      <c r="G30" s="107"/>
      <c r="H30" s="107"/>
      <c r="I30" s="107"/>
      <c r="J30" s="107"/>
      <c r="K30" s="108"/>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row>
    <row r="31" ht="13.5" customHeight="1"/>
    <row r="32" ht="13.5" customHeight="1">
      <c r="A32" s="110" t="s">
        <v>0</v>
      </c>
      <c r="B32" s="64"/>
      <c r="C32" s="11">
        <v>113.0</v>
      </c>
      <c r="D32" s="111"/>
      <c r="E32" s="13"/>
      <c r="F32" s="13"/>
      <c r="G32" s="13"/>
      <c r="H32" s="10"/>
    </row>
    <row r="33" ht="13.5" customHeight="1">
      <c r="A33" s="15" t="s">
        <v>1</v>
      </c>
      <c r="B33" s="16"/>
      <c r="C33" s="17" t="s">
        <v>50</v>
      </c>
      <c r="D33" s="18"/>
      <c r="E33" s="18"/>
      <c r="F33" s="18"/>
      <c r="G33" s="18"/>
      <c r="H33" s="16"/>
    </row>
    <row r="34" ht="13.5" customHeight="1">
      <c r="A34" s="15" t="s">
        <v>359</v>
      </c>
      <c r="B34" s="16"/>
      <c r="C34" s="17" t="s">
        <v>360</v>
      </c>
      <c r="D34" s="18"/>
      <c r="E34" s="18"/>
      <c r="F34" s="18"/>
      <c r="G34" s="18"/>
      <c r="H34" s="16"/>
    </row>
    <row r="35" ht="13.5" customHeight="1">
      <c r="A35" s="15" t="s">
        <v>273</v>
      </c>
      <c r="B35" s="16"/>
      <c r="C35" s="19" t="s">
        <v>361</v>
      </c>
      <c r="D35" s="18"/>
      <c r="E35" s="18"/>
      <c r="F35" s="18"/>
      <c r="G35" s="18"/>
      <c r="H35" s="16"/>
    </row>
    <row r="36" ht="13.5" customHeight="1">
      <c r="A36" s="15" t="s">
        <v>274</v>
      </c>
      <c r="B36" s="16"/>
      <c r="C36" s="19" t="s">
        <v>362</v>
      </c>
      <c r="D36" s="18"/>
      <c r="E36" s="18"/>
      <c r="F36" s="18"/>
      <c r="G36" s="18"/>
      <c r="H36" s="16"/>
    </row>
    <row r="37" ht="13.5" customHeight="1">
      <c r="A37" s="110" t="s">
        <v>276</v>
      </c>
      <c r="B37" s="64"/>
      <c r="C37" s="20" t="s">
        <v>363</v>
      </c>
      <c r="D37" s="18"/>
      <c r="E37" s="18"/>
      <c r="F37" s="18"/>
      <c r="G37" s="18"/>
      <c r="H37" s="16"/>
    </row>
    <row r="38" ht="13.5" customHeight="1">
      <c r="A38" s="110" t="s">
        <v>279</v>
      </c>
      <c r="B38" s="64"/>
      <c r="C38" s="24" t="s">
        <v>364</v>
      </c>
      <c r="D38" s="25"/>
      <c r="E38" s="25"/>
      <c r="F38" s="25"/>
      <c r="G38" s="25"/>
      <c r="H38" s="23"/>
    </row>
    <row r="39" ht="13.5" customHeight="1"/>
    <row r="40" ht="13.5" customHeight="1">
      <c r="C40" t="s">
        <v>365</v>
      </c>
    </row>
    <row r="41" ht="13.5" customHeight="1">
      <c r="C41" t="s">
        <v>297</v>
      </c>
    </row>
    <row r="42" ht="13.5" customHeight="1">
      <c r="C42" t="s">
        <v>300</v>
      </c>
    </row>
    <row r="43" ht="13.5" customHeight="1">
      <c r="A43" s="57"/>
      <c r="B43" s="58"/>
      <c r="C43" s="112" t="s">
        <v>301</v>
      </c>
      <c r="D43" s="13"/>
      <c r="E43" s="13"/>
      <c r="F43" s="13"/>
      <c r="G43" s="13"/>
      <c r="H43" s="13"/>
      <c r="I43" s="13"/>
      <c r="J43" s="10"/>
      <c r="K43" s="59" t="s">
        <v>302</v>
      </c>
      <c r="L43" s="13"/>
      <c r="M43" s="13"/>
      <c r="N43" s="13"/>
      <c r="O43" s="13"/>
      <c r="P43" s="13"/>
      <c r="Q43" s="13"/>
      <c r="R43" s="113"/>
      <c r="S43" s="114"/>
      <c r="T43" s="114"/>
      <c r="U43" s="114"/>
      <c r="V43" s="114"/>
    </row>
    <row r="44" ht="13.5" customHeight="1">
      <c r="A44" s="60" t="s">
        <v>304</v>
      </c>
      <c r="B44" s="18"/>
      <c r="C44" s="61" t="s">
        <v>366</v>
      </c>
      <c r="D44" s="62" t="s">
        <v>367</v>
      </c>
      <c r="E44" s="62" t="s">
        <v>368</v>
      </c>
      <c r="F44" s="63" t="s">
        <v>369</v>
      </c>
      <c r="G44" s="61" t="s">
        <v>309</v>
      </c>
      <c r="H44" s="62" t="s">
        <v>310</v>
      </c>
      <c r="I44" s="62" t="s">
        <v>311</v>
      </c>
      <c r="J44" s="63" t="s">
        <v>312</v>
      </c>
      <c r="K44" s="60" t="s">
        <v>315</v>
      </c>
      <c r="L44" s="64"/>
      <c r="M44" s="115" t="s">
        <v>316</v>
      </c>
      <c r="N44" s="64"/>
      <c r="O44" s="115" t="s">
        <v>317</v>
      </c>
      <c r="P44" s="64"/>
      <c r="Q44" s="115" t="s">
        <v>318</v>
      </c>
      <c r="R44" s="64"/>
      <c r="S44" s="65" t="s">
        <v>370</v>
      </c>
      <c r="T44" s="64"/>
      <c r="U44" s="65" t="s">
        <v>371</v>
      </c>
      <c r="V44" s="64"/>
    </row>
    <row r="45" ht="13.5" customHeight="1">
      <c r="A45" s="68" t="s">
        <v>52</v>
      </c>
      <c r="B45" s="16"/>
      <c r="C45" s="70" t="s">
        <v>372</v>
      </c>
      <c r="D45" s="116"/>
      <c r="E45" s="116"/>
      <c r="F45" s="117"/>
      <c r="G45" s="72" t="s">
        <v>373</v>
      </c>
      <c r="H45" s="73" t="s">
        <v>374</v>
      </c>
      <c r="I45" s="73"/>
      <c r="J45" s="74"/>
      <c r="K45" s="72" t="s">
        <v>373</v>
      </c>
      <c r="L45" s="73" t="s">
        <v>374</v>
      </c>
      <c r="M45" s="73" t="s">
        <v>375</v>
      </c>
      <c r="N45" s="73" t="s">
        <v>376</v>
      </c>
      <c r="O45" s="73"/>
      <c r="P45" s="73"/>
      <c r="Q45" s="73"/>
      <c r="R45" s="76"/>
      <c r="S45" s="73"/>
      <c r="T45" s="73"/>
      <c r="U45" s="73"/>
      <c r="V45" s="73"/>
    </row>
    <row r="46" ht="13.5" customHeight="1">
      <c r="A46" s="22" t="s">
        <v>347</v>
      </c>
      <c r="B46" s="25"/>
      <c r="C46" s="77">
        <v>2.0</v>
      </c>
      <c r="D46" s="118"/>
      <c r="E46" s="118"/>
      <c r="F46" s="119"/>
      <c r="G46" s="79">
        <v>2.0</v>
      </c>
      <c r="H46" s="80">
        <v>2.0</v>
      </c>
      <c r="I46" s="80"/>
      <c r="J46" s="81"/>
      <c r="K46" s="79">
        <v>2.0</v>
      </c>
      <c r="L46" s="80">
        <v>2.0</v>
      </c>
      <c r="M46" s="80">
        <v>1.0</v>
      </c>
      <c r="N46" s="80">
        <v>1.0</v>
      </c>
      <c r="O46" s="80"/>
      <c r="P46" s="80"/>
      <c r="Q46" s="80"/>
      <c r="R46" s="83"/>
      <c r="S46" s="80"/>
      <c r="T46" s="80"/>
      <c r="U46" s="80"/>
      <c r="V46" s="80"/>
    </row>
    <row r="47" ht="13.5" customHeight="1">
      <c r="A47" s="22" t="s">
        <v>348</v>
      </c>
      <c r="B47" s="25"/>
      <c r="C47" s="86" t="s">
        <v>377</v>
      </c>
      <c r="D47" s="120"/>
      <c r="E47" s="120"/>
      <c r="F47" s="121"/>
      <c r="G47" s="88" t="s">
        <v>378</v>
      </c>
      <c r="H47" s="89" t="s">
        <v>379</v>
      </c>
      <c r="I47" s="89"/>
      <c r="J47" s="90"/>
      <c r="K47" s="88" t="s">
        <v>380</v>
      </c>
      <c r="L47" s="89" t="s">
        <v>381</v>
      </c>
      <c r="M47" s="89" t="s">
        <v>382</v>
      </c>
      <c r="N47" s="89" t="s">
        <v>383</v>
      </c>
      <c r="O47" s="89"/>
      <c r="P47" s="89"/>
      <c r="Q47" s="89"/>
      <c r="R47" s="103"/>
      <c r="S47" s="89"/>
      <c r="T47" s="89"/>
      <c r="U47" s="89"/>
      <c r="V47" s="89"/>
    </row>
    <row r="48" ht="13.5" customHeight="1">
      <c r="B48" s="91"/>
      <c r="N48" s="91"/>
    </row>
    <row r="49" ht="21.0" customHeight="1">
      <c r="C49" s="21" t="s">
        <v>278</v>
      </c>
      <c r="F49" s="21"/>
      <c r="AC49" s="104"/>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22"/>
    </row>
    <row r="50" ht="21.0" customHeight="1">
      <c r="A50" s="26" t="s">
        <v>281</v>
      </c>
      <c r="B50" s="27"/>
      <c r="C50" s="28" t="str">
        <f>COUNTA(C45:J45)</f>
        <v>3</v>
      </c>
      <c r="D50" s="29" t="s">
        <v>282</v>
      </c>
      <c r="E50" s="30"/>
      <c r="J50" s="21" t="s">
        <v>283</v>
      </c>
    </row>
    <row r="51" ht="21.0" customHeight="1">
      <c r="A51" s="31" t="s">
        <v>286</v>
      </c>
      <c r="B51" s="32"/>
      <c r="C51" s="33" t="str">
        <f>COUNTA(K45:V45)/2</f>
        <v>2</v>
      </c>
      <c r="D51" s="34" t="s">
        <v>287</v>
      </c>
      <c r="E51" s="30"/>
      <c r="F51" s="35" t="s">
        <v>288</v>
      </c>
      <c r="G51" s="36"/>
      <c r="H51" s="37" t="s">
        <v>289</v>
      </c>
      <c r="I51" s="38" t="s">
        <v>290</v>
      </c>
      <c r="J51" s="39" t="s">
        <v>291</v>
      </c>
      <c r="K51" s="40"/>
      <c r="L51" s="41" t="s">
        <v>292</v>
      </c>
    </row>
    <row r="52" ht="21.0" customHeight="1">
      <c r="A52" s="31" t="s">
        <v>295</v>
      </c>
      <c r="B52" s="32"/>
      <c r="C52" s="33">
        <v>0.0</v>
      </c>
      <c r="D52" s="34" t="s">
        <v>282</v>
      </c>
      <c r="E52" s="30"/>
      <c r="F52" s="42"/>
      <c r="G52" s="43"/>
      <c r="H52" s="44">
        <v>5.0</v>
      </c>
      <c r="I52" s="45">
        <v>4.0</v>
      </c>
      <c r="J52" s="46">
        <v>2.0</v>
      </c>
      <c r="K52" s="47"/>
      <c r="L52" s="48" t="str">
        <f>SUM(H52:K52)</f>
        <v>11</v>
      </c>
      <c r="M52" s="123"/>
      <c r="N52" s="123"/>
      <c r="O52" s="123"/>
      <c r="P52" s="123"/>
      <c r="Q52" s="123"/>
    </row>
    <row r="53" ht="21.0" customHeight="1">
      <c r="A53" s="52" t="s">
        <v>298</v>
      </c>
      <c r="B53" s="53"/>
      <c r="C53" s="54">
        <v>0.0</v>
      </c>
      <c r="D53" s="55" t="s">
        <v>287</v>
      </c>
      <c r="E53" s="30"/>
      <c r="F53" s="124"/>
      <c r="G53" s="30"/>
      <c r="H53" s="21"/>
    </row>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mergeCells count="76">
    <mergeCell ref="A9:B9"/>
    <mergeCell ref="A17:B17"/>
    <mergeCell ref="A10:B10"/>
    <mergeCell ref="A11:B11"/>
    <mergeCell ref="A18:B18"/>
    <mergeCell ref="A19:B19"/>
    <mergeCell ref="A20:B20"/>
    <mergeCell ref="K11:L11"/>
    <mergeCell ref="K12:L12"/>
    <mergeCell ref="K13:L13"/>
    <mergeCell ref="A8:B8"/>
    <mergeCell ref="C8:H8"/>
    <mergeCell ref="C9:H9"/>
    <mergeCell ref="C6:H6"/>
    <mergeCell ref="A5:B5"/>
    <mergeCell ref="A7:B7"/>
    <mergeCell ref="C7:H7"/>
    <mergeCell ref="T13:U13"/>
    <mergeCell ref="T12:U12"/>
    <mergeCell ref="P12:Q13"/>
    <mergeCell ref="A3:V3"/>
    <mergeCell ref="K14:L14"/>
    <mergeCell ref="C16:J16"/>
    <mergeCell ref="K16:V16"/>
    <mergeCell ref="S22:T22"/>
    <mergeCell ref="U22:V22"/>
    <mergeCell ref="Q17:R17"/>
    <mergeCell ref="K21:V21"/>
    <mergeCell ref="Q22:R22"/>
    <mergeCell ref="K17:L17"/>
    <mergeCell ref="M17:N17"/>
    <mergeCell ref="O17:P17"/>
    <mergeCell ref="S17:T17"/>
    <mergeCell ref="U17:V17"/>
    <mergeCell ref="A44:B44"/>
    <mergeCell ref="A36:B36"/>
    <mergeCell ref="A37:B37"/>
    <mergeCell ref="A38:B38"/>
    <mergeCell ref="A47:B47"/>
    <mergeCell ref="A46:B46"/>
    <mergeCell ref="A35:B35"/>
    <mergeCell ref="C37:H37"/>
    <mergeCell ref="C36:H36"/>
    <mergeCell ref="C35:H35"/>
    <mergeCell ref="C34:H34"/>
    <mergeCell ref="C38:H38"/>
    <mergeCell ref="A45:B45"/>
    <mergeCell ref="A52:B52"/>
    <mergeCell ref="A53:B53"/>
    <mergeCell ref="C43:J43"/>
    <mergeCell ref="A30:K30"/>
    <mergeCell ref="A50:B50"/>
    <mergeCell ref="C33:H33"/>
    <mergeCell ref="A32:B32"/>
    <mergeCell ref="D32:H32"/>
    <mergeCell ref="A33:B33"/>
    <mergeCell ref="A34:B34"/>
    <mergeCell ref="C21:J21"/>
    <mergeCell ref="K22:L22"/>
    <mergeCell ref="M22:N22"/>
    <mergeCell ref="O22:P22"/>
    <mergeCell ref="C11:H11"/>
    <mergeCell ref="C10:H10"/>
    <mergeCell ref="A6:B6"/>
    <mergeCell ref="D5:H5"/>
    <mergeCell ref="A51:B51"/>
    <mergeCell ref="F51:G52"/>
    <mergeCell ref="Q44:R44"/>
    <mergeCell ref="K43:R43"/>
    <mergeCell ref="J51:K51"/>
    <mergeCell ref="J52:K52"/>
    <mergeCell ref="S44:T44"/>
    <mergeCell ref="U44:V44"/>
    <mergeCell ref="K44:L44"/>
    <mergeCell ref="M44:N44"/>
    <mergeCell ref="O44:P44"/>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9.57"/>
    <col customWidth="1" min="2" max="2" width="12.57"/>
    <col customWidth="1" min="3" max="3" width="4.43"/>
    <col customWidth="1" min="4" max="4" width="10.57"/>
    <col customWidth="1" min="5" max="5" width="12.57"/>
    <col customWidth="1" min="6" max="6" width="4.43"/>
    <col customWidth="1" min="7" max="7" width="10.57"/>
    <col customWidth="1" min="8" max="8" width="5.86"/>
    <col customWidth="1" min="9" max="9" width="2.14"/>
    <col customWidth="1" min="10" max="10" width="9.57"/>
    <col customWidth="1" min="11" max="11" width="12.57"/>
    <col customWidth="1" min="12" max="12" width="4.43"/>
    <col customWidth="1" min="13" max="13" width="10.57"/>
    <col customWidth="1" min="14" max="14" width="12.57"/>
    <col customWidth="1" min="15" max="15" width="4.43"/>
    <col customWidth="1" min="16" max="16" width="10.57"/>
    <col customWidth="1" min="17" max="17" width="6.43"/>
    <col customWidth="1" min="18" max="23" width="8.71"/>
  </cols>
  <sheetData>
    <row r="1" ht="27.75" customHeight="1">
      <c r="A1" s="125" t="str">
        <f>'学校用入力シート'!A1</f>
        <v>第51回愛知県中学生バドミントン大会申込書</v>
      </c>
    </row>
    <row r="2" ht="21.0" customHeight="1">
      <c r="A2" s="126" t="str">
        <f>'学校用入力シート'!C5</f>
        <v/>
      </c>
      <c r="B2" s="1"/>
      <c r="C2" s="1"/>
      <c r="D2" s="1"/>
      <c r="E2" s="1"/>
      <c r="F2" s="1"/>
      <c r="G2" s="1"/>
      <c r="H2" s="1"/>
      <c r="K2" s="1"/>
      <c r="L2" s="1"/>
      <c r="M2" s="1"/>
      <c r="N2" s="1"/>
      <c r="O2" s="1"/>
      <c r="P2" s="1"/>
      <c r="Q2" s="1"/>
    </row>
    <row r="3" ht="28.5" customHeight="1">
      <c r="A3" s="127" t="s">
        <v>1</v>
      </c>
      <c r="B3" s="128"/>
      <c r="C3" s="129" t="str">
        <f>'学校用入力シート'!C6:H6</f>
        <v/>
      </c>
      <c r="D3" s="13"/>
      <c r="E3" s="13"/>
      <c r="F3" s="13"/>
      <c r="G3" s="13"/>
      <c r="H3" s="13"/>
      <c r="I3" s="13"/>
      <c r="J3" s="13"/>
      <c r="K3" s="13"/>
      <c r="L3" s="13"/>
      <c r="M3" s="13"/>
      <c r="N3" s="13"/>
      <c r="O3" s="13"/>
      <c r="P3" s="13"/>
      <c r="Q3" s="10"/>
      <c r="R3" s="21"/>
    </row>
    <row r="4" ht="28.5" customHeight="1">
      <c r="A4" s="60" t="s">
        <v>359</v>
      </c>
      <c r="B4" s="64"/>
      <c r="C4" s="130" t="str">
        <f>'学校用入力シート'!C7:H7</f>
        <v/>
      </c>
      <c r="D4" s="18"/>
      <c r="E4" s="18"/>
      <c r="F4" s="18"/>
      <c r="G4" s="18"/>
      <c r="H4" s="18"/>
      <c r="I4" s="18"/>
      <c r="J4" s="18"/>
      <c r="K4" s="18"/>
      <c r="L4" s="18"/>
      <c r="M4" s="18"/>
      <c r="N4" s="18"/>
      <c r="O4" s="18"/>
      <c r="P4" s="18"/>
      <c r="Q4" s="16"/>
      <c r="R4" s="21"/>
    </row>
    <row r="5" ht="28.5" customHeight="1">
      <c r="A5" s="131" t="s">
        <v>273</v>
      </c>
      <c r="B5" s="132"/>
      <c r="C5" s="133" t="str">
        <f>'学校用入力シート'!C8:H8</f>
        <v/>
      </c>
      <c r="D5" s="25"/>
      <c r="E5" s="25"/>
      <c r="F5" s="134"/>
      <c r="G5" s="135"/>
      <c r="H5" s="136"/>
      <c r="I5" s="137" t="s">
        <v>384</v>
      </c>
      <c r="J5" s="25"/>
      <c r="K5" s="25"/>
      <c r="L5" s="138" t="str">
        <f>'学校用入力シート'!C9</f>
        <v/>
      </c>
      <c r="M5" s="25"/>
      <c r="N5" s="25"/>
      <c r="O5" s="25"/>
      <c r="P5" s="25"/>
      <c r="Q5" s="23"/>
      <c r="R5" s="21"/>
    </row>
    <row r="6" ht="13.5" customHeight="1">
      <c r="B6" s="1"/>
      <c r="C6" s="1"/>
      <c r="D6" s="1"/>
      <c r="E6" s="1"/>
      <c r="F6" s="1"/>
      <c r="G6" s="1"/>
      <c r="H6" s="1"/>
      <c r="K6" s="1"/>
      <c r="L6" s="1"/>
      <c r="M6" s="1"/>
      <c r="N6" s="1"/>
      <c r="O6" s="1"/>
      <c r="P6" s="1"/>
      <c r="Q6" s="1"/>
    </row>
    <row r="7" ht="28.5" customHeight="1">
      <c r="A7" s="139" t="s">
        <v>385</v>
      </c>
      <c r="B7" s="140"/>
      <c r="C7" s="141" t="str">
        <f>'学校用入力シート'!C10:H10</f>
        <v/>
      </c>
      <c r="D7" s="142"/>
      <c r="E7" s="142"/>
      <c r="F7" s="142"/>
      <c r="G7" s="142"/>
      <c r="H7" s="32"/>
      <c r="J7" s="139" t="s">
        <v>385</v>
      </c>
      <c r="K7" s="140"/>
      <c r="L7" s="141" t="str">
        <f>'学校用入力シート'!C11</f>
        <v/>
      </c>
      <c r="M7" s="142"/>
      <c r="N7" s="142"/>
      <c r="O7" s="142"/>
      <c r="P7" s="142"/>
      <c r="Q7" s="32"/>
      <c r="R7" s="21"/>
    </row>
    <row r="8" ht="38.25" customHeight="1">
      <c r="A8" s="143" t="s">
        <v>386</v>
      </c>
      <c r="B8" s="144" t="s">
        <v>387</v>
      </c>
      <c r="C8" s="144" t="s">
        <v>347</v>
      </c>
      <c r="D8" s="145" t="s">
        <v>348</v>
      </c>
      <c r="E8" s="146" t="s">
        <v>388</v>
      </c>
      <c r="F8" s="146" t="s">
        <v>347</v>
      </c>
      <c r="G8" s="145" t="s">
        <v>348</v>
      </c>
      <c r="H8" s="147" t="s">
        <v>389</v>
      </c>
      <c r="J8" s="143" t="s">
        <v>386</v>
      </c>
      <c r="K8" s="144" t="s">
        <v>387</v>
      </c>
      <c r="L8" s="144" t="s">
        <v>347</v>
      </c>
      <c r="M8" s="145" t="s">
        <v>348</v>
      </c>
      <c r="N8" s="146" t="s">
        <v>388</v>
      </c>
      <c r="O8" s="146" t="s">
        <v>347</v>
      </c>
      <c r="P8" s="145" t="s">
        <v>348</v>
      </c>
      <c r="Q8" s="147" t="s">
        <v>389</v>
      </c>
    </row>
    <row r="9" ht="28.5" customHeight="1">
      <c r="A9" s="148" t="s">
        <v>309</v>
      </c>
      <c r="B9" s="149" t="str">
        <f>'学校用入力シート'!G18</f>
        <v/>
      </c>
      <c r="C9" s="149" t="str">
        <f>'学校用入力シート'!G19</f>
        <v/>
      </c>
      <c r="D9" s="150" t="str">
        <f>'学校用入力シート'!G20</f>
        <v/>
      </c>
      <c r="E9" s="151" t="str">
        <f>'学校用入力シート'!C18</f>
        <v/>
      </c>
      <c r="F9" s="152" t="str">
        <f>'学校用入力シート'!C19</f>
        <v/>
      </c>
      <c r="G9" s="152" t="str">
        <f>'学校用入力シート'!C20</f>
        <v/>
      </c>
      <c r="H9" s="153" t="s">
        <v>390</v>
      </c>
      <c r="J9" s="148" t="s">
        <v>331</v>
      </c>
      <c r="K9" s="149" t="str">
        <f>'学校用入力シート'!G23</f>
        <v/>
      </c>
      <c r="L9" s="149" t="str">
        <f>'学校用入力シート'!G24</f>
        <v/>
      </c>
      <c r="M9" s="150" t="str">
        <f>'学校用入力シート'!G25</f>
        <v/>
      </c>
      <c r="N9" s="151" t="str">
        <f>'学校用入力シート'!C23</f>
        <v/>
      </c>
      <c r="O9" s="152" t="str">
        <f>'学校用入力シート'!C24</f>
        <v/>
      </c>
      <c r="P9" s="152" t="str">
        <f>'学校用入力シート'!C25</f>
        <v/>
      </c>
      <c r="Q9" s="153" t="s">
        <v>391</v>
      </c>
      <c r="S9" s="154" t="s">
        <v>392</v>
      </c>
    </row>
    <row r="10" ht="28.5" customHeight="1">
      <c r="A10" s="155" t="s">
        <v>310</v>
      </c>
      <c r="B10" s="156" t="str">
        <f>'学校用入力シート'!H18</f>
        <v/>
      </c>
      <c r="C10" s="156" t="str">
        <f>'学校用入力シート'!H19</f>
        <v/>
      </c>
      <c r="D10" s="157" t="str">
        <f>'学校用入力シート'!H20</f>
        <v/>
      </c>
      <c r="E10" s="158" t="str">
        <f>'学校用入力シート'!D18</f>
        <v/>
      </c>
      <c r="F10" s="156" t="str">
        <f>'学校用入力シート'!D19</f>
        <v/>
      </c>
      <c r="G10" s="156" t="str">
        <f>'学校用入力シート'!D20</f>
        <v/>
      </c>
      <c r="H10" s="159" t="s">
        <v>393</v>
      </c>
      <c r="J10" s="155" t="s">
        <v>332</v>
      </c>
      <c r="K10" s="156" t="str">
        <f>'学校用入力シート'!H23</f>
        <v/>
      </c>
      <c r="L10" s="156" t="str">
        <f>'学校用入力シート'!H24</f>
        <v/>
      </c>
      <c r="M10" s="157" t="str">
        <f>'学校用入力シート'!H25</f>
        <v/>
      </c>
      <c r="N10" s="158" t="str">
        <f>'学校用入力シート'!D23</f>
        <v/>
      </c>
      <c r="O10" s="156" t="str">
        <f>'学校用入力シート'!D24</f>
        <v/>
      </c>
      <c r="P10" s="156" t="str">
        <f>'学校用入力シート'!D25</f>
        <v/>
      </c>
      <c r="Q10" s="159" t="s">
        <v>394</v>
      </c>
    </row>
    <row r="11" ht="28.5" customHeight="1">
      <c r="A11" s="155" t="s">
        <v>311</v>
      </c>
      <c r="B11" s="156" t="str">
        <f>'学校用入力シート'!I18</f>
        <v/>
      </c>
      <c r="C11" s="156" t="str">
        <f>'学校用入力シート'!I19</f>
        <v/>
      </c>
      <c r="D11" s="160" t="str">
        <f>'学校用入力シート'!I20</f>
        <v/>
      </c>
      <c r="E11" s="158" t="str">
        <f>'学校用入力シート'!E18</f>
        <v/>
      </c>
      <c r="F11" s="156" t="str">
        <f>'学校用入力シート'!E19</f>
        <v/>
      </c>
      <c r="G11" s="156" t="str">
        <f>'学校用入力シート'!E20</f>
        <v/>
      </c>
      <c r="H11" s="159" t="s">
        <v>395</v>
      </c>
      <c r="J11" s="155" t="s">
        <v>333</v>
      </c>
      <c r="K11" s="156" t="str">
        <f>'学校用入力シート'!I23</f>
        <v/>
      </c>
      <c r="L11" s="156" t="str">
        <f>'学校用入力シート'!I24</f>
        <v/>
      </c>
      <c r="M11" s="160" t="str">
        <f>'学校用入力シート'!I25</f>
        <v/>
      </c>
      <c r="N11" s="158" t="str">
        <f>'学校用入力シート'!E23</f>
        <v/>
      </c>
      <c r="O11" s="156" t="str">
        <f>'学校用入力シート'!E24</f>
        <v/>
      </c>
      <c r="P11" s="156" t="str">
        <f>'学校用入力シート'!E25</f>
        <v/>
      </c>
      <c r="Q11" s="159" t="s">
        <v>396</v>
      </c>
    </row>
    <row r="12" ht="28.5" customHeight="1">
      <c r="A12" s="161" t="s">
        <v>312</v>
      </c>
      <c r="B12" s="162" t="str">
        <f>'学校用入力シート'!J18</f>
        <v/>
      </c>
      <c r="C12" s="162" t="str">
        <f>'学校用入力シート'!J19</f>
        <v/>
      </c>
      <c r="D12" s="163" t="str">
        <f>'学校用入力シート'!J20</f>
        <v/>
      </c>
      <c r="E12" s="164" t="str">
        <f>'学校用入力シート'!F18</f>
        <v/>
      </c>
      <c r="F12" s="162" t="str">
        <f>'学校用入力シート'!F19</f>
        <v/>
      </c>
      <c r="G12" s="162" t="str">
        <f>'学校用入力シート'!F20</f>
        <v/>
      </c>
      <c r="H12" s="165" t="s">
        <v>397</v>
      </c>
      <c r="J12" s="161" t="s">
        <v>334</v>
      </c>
      <c r="K12" s="162" t="str">
        <f>'学校用入力シート'!J23</f>
        <v/>
      </c>
      <c r="L12" s="162" t="str">
        <f>'学校用入力シート'!J24</f>
        <v/>
      </c>
      <c r="M12" s="163" t="str">
        <f>'学校用入力シート'!J25</f>
        <v/>
      </c>
      <c r="N12" s="164" t="str">
        <f>'学校用入力シート'!F23</f>
        <v/>
      </c>
      <c r="O12" s="162" t="str">
        <f>'学校用入力シート'!F24</f>
        <v/>
      </c>
      <c r="P12" s="162" t="str">
        <f>'学校用入力シート'!F25</f>
        <v/>
      </c>
      <c r="Q12" s="165" t="s">
        <v>398</v>
      </c>
    </row>
    <row r="13" ht="28.5" customHeight="1">
      <c r="A13" s="166" t="s">
        <v>399</v>
      </c>
      <c r="B13" s="152" t="str">
        <f>'学校用入力シート'!K18</f>
        <v/>
      </c>
      <c r="C13" s="152" t="str">
        <f>'学校用入力シート'!K19</f>
        <v/>
      </c>
      <c r="D13" s="152" t="str">
        <f>'学校用入力シート'!K20</f>
        <v/>
      </c>
      <c r="E13" s="152" t="str">
        <f>'学校用入力シート'!L18</f>
        <v/>
      </c>
      <c r="F13" s="152" t="str">
        <f>'学校用入力シート'!L19</f>
        <v/>
      </c>
      <c r="G13" s="152" t="str">
        <f>'学校用入力シート'!L20</f>
        <v/>
      </c>
      <c r="H13" s="167"/>
      <c r="J13" s="166" t="s">
        <v>400</v>
      </c>
      <c r="K13" s="152" t="str">
        <f>'学校用入力シート'!K23</f>
        <v/>
      </c>
      <c r="L13" s="152" t="str">
        <f>'学校用入力シート'!K24</f>
        <v/>
      </c>
      <c r="M13" s="152" t="str">
        <f>'学校用入力シート'!K25</f>
        <v/>
      </c>
      <c r="N13" s="152" t="str">
        <f>'学校用入力シート'!L23</f>
        <v/>
      </c>
      <c r="O13" s="152" t="str">
        <f>'学校用入力シート'!L24</f>
        <v/>
      </c>
      <c r="P13" s="152" t="str">
        <f>'学校用入力シート'!L25</f>
        <v/>
      </c>
      <c r="Q13" s="167"/>
    </row>
    <row r="14" ht="28.5" customHeight="1">
      <c r="A14" s="168" t="s">
        <v>401</v>
      </c>
      <c r="B14" s="169" t="str">
        <f>'学校用入力シート'!M18</f>
        <v/>
      </c>
      <c r="C14" s="169" t="str">
        <f>'学校用入力シート'!M19</f>
        <v/>
      </c>
      <c r="D14" s="169" t="str">
        <f>'学校用入力シート'!M20</f>
        <v/>
      </c>
      <c r="E14" s="169" t="str">
        <f>'学校用入力シート'!N18</f>
        <v/>
      </c>
      <c r="F14" s="169" t="str">
        <f>'学校用入力シート'!N19</f>
        <v/>
      </c>
      <c r="G14" s="169" t="str">
        <f>'学校用入力シート'!N20</f>
        <v/>
      </c>
      <c r="H14" s="170"/>
      <c r="J14" s="168" t="s">
        <v>402</v>
      </c>
      <c r="K14" s="169" t="str">
        <f>'学校用入力シート'!M23</f>
        <v/>
      </c>
      <c r="L14" s="169" t="str">
        <f>'学校用入力シート'!M24</f>
        <v/>
      </c>
      <c r="M14" s="169" t="str">
        <f>'学校用入力シート'!M25</f>
        <v/>
      </c>
      <c r="N14" s="169" t="str">
        <f>'学校用入力シート'!N23</f>
        <v/>
      </c>
      <c r="O14" s="169" t="str">
        <f>'学校用入力シート'!N24</f>
        <v/>
      </c>
      <c r="P14" s="169" t="str">
        <f>'学校用入力シート'!N25</f>
        <v/>
      </c>
      <c r="Q14" s="170"/>
    </row>
    <row r="15" ht="28.5" customHeight="1">
      <c r="A15" s="148" t="s">
        <v>315</v>
      </c>
      <c r="B15" s="149" t="str">
        <f>'学校用入力シート'!O18</f>
        <v/>
      </c>
      <c r="C15" s="149" t="str">
        <f>'学校用入力シート'!O19</f>
        <v/>
      </c>
      <c r="D15" s="149" t="str">
        <f>'学校用入力シート'!O20</f>
        <v/>
      </c>
      <c r="E15" s="149" t="str">
        <f>'学校用入力シート'!P18</f>
        <v/>
      </c>
      <c r="F15" s="149" t="str">
        <f>'学校用入力シート'!P19</f>
        <v/>
      </c>
      <c r="G15" s="150" t="str">
        <f>'学校用入力シート'!P20</f>
        <v/>
      </c>
      <c r="H15" s="171"/>
      <c r="J15" s="148" t="s">
        <v>337</v>
      </c>
      <c r="K15" s="149" t="str">
        <f>'学校用入力シート'!O23</f>
        <v/>
      </c>
      <c r="L15" s="149" t="str">
        <f>'学校用入力シート'!O24</f>
        <v/>
      </c>
      <c r="M15" s="149" t="str">
        <f>'学校用入力シート'!O25</f>
        <v/>
      </c>
      <c r="N15" s="149" t="str">
        <f>'学校用入力シート'!P23</f>
        <v/>
      </c>
      <c r="O15" s="149" t="str">
        <f>'学校用入力シート'!P24</f>
        <v/>
      </c>
      <c r="P15" s="150" t="str">
        <f>'学校用入力シート'!P25</f>
        <v/>
      </c>
      <c r="Q15" s="171"/>
    </row>
    <row r="16" ht="28.5" customHeight="1">
      <c r="A16" s="155" t="s">
        <v>316</v>
      </c>
      <c r="B16" s="156" t="str">
        <f>'学校用入力シート'!Q18</f>
        <v/>
      </c>
      <c r="C16" s="156" t="str">
        <f>'学校用入力シート'!Q19</f>
        <v/>
      </c>
      <c r="D16" s="156" t="str">
        <f>'学校用入力シート'!Q20</f>
        <v/>
      </c>
      <c r="E16" s="156" t="str">
        <f>'学校用入力シート'!R18</f>
        <v/>
      </c>
      <c r="F16" s="156" t="str">
        <f>'学校用入力シート'!R19</f>
        <v/>
      </c>
      <c r="G16" s="157" t="str">
        <f>'学校用入力シート'!R20</f>
        <v/>
      </c>
      <c r="H16" s="172"/>
      <c r="J16" s="155" t="s">
        <v>338</v>
      </c>
      <c r="K16" s="156" t="str">
        <f>'学校用入力シート'!Q23</f>
        <v/>
      </c>
      <c r="L16" s="156" t="str">
        <f>'学校用入力シート'!Q24</f>
        <v/>
      </c>
      <c r="M16" s="156" t="str">
        <f>'学校用入力シート'!Q25</f>
        <v/>
      </c>
      <c r="N16" s="156" t="str">
        <f>'学校用入力シート'!R23</f>
        <v/>
      </c>
      <c r="O16" s="156" t="str">
        <f>'学校用入力シート'!R24</f>
        <v/>
      </c>
      <c r="P16" s="157" t="str">
        <f>'学校用入力シート'!R25</f>
        <v/>
      </c>
      <c r="Q16" s="172"/>
    </row>
    <row r="17" ht="28.5" customHeight="1">
      <c r="A17" s="155" t="s">
        <v>317</v>
      </c>
      <c r="B17" s="156" t="str">
        <f>'学校用入力シート'!S18</f>
        <v/>
      </c>
      <c r="C17" s="156" t="str">
        <f>'学校用入力シート'!S19</f>
        <v/>
      </c>
      <c r="D17" s="156" t="str">
        <f>'学校用入力シート'!S20</f>
        <v/>
      </c>
      <c r="E17" s="156" t="str">
        <f>'学校用入力シート'!T18</f>
        <v/>
      </c>
      <c r="F17" s="156" t="str">
        <f>'学校用入力シート'!T19</f>
        <v/>
      </c>
      <c r="G17" s="157" t="str">
        <f>'学校用入力シート'!T20</f>
        <v/>
      </c>
      <c r="H17" s="172"/>
      <c r="J17" s="155" t="s">
        <v>339</v>
      </c>
      <c r="K17" s="156" t="str">
        <f>'学校用入力シート'!S23</f>
        <v/>
      </c>
      <c r="L17" s="156" t="str">
        <f>'学校用入力シート'!S24</f>
        <v/>
      </c>
      <c r="M17" s="156" t="str">
        <f>'学校用入力シート'!S25</f>
        <v/>
      </c>
      <c r="N17" s="156" t="str">
        <f>'学校用入力シート'!T23</f>
        <v/>
      </c>
      <c r="O17" s="156" t="str">
        <f>'学校用入力シート'!T24</f>
        <v/>
      </c>
      <c r="P17" s="157" t="str">
        <f>'学校用入力シート'!T25</f>
        <v/>
      </c>
      <c r="Q17" s="172"/>
    </row>
    <row r="18" ht="28.5" customHeight="1">
      <c r="A18" s="173" t="s">
        <v>318</v>
      </c>
      <c r="B18" s="174" t="str">
        <f>'学校用入力シート'!U18</f>
        <v/>
      </c>
      <c r="C18" s="174" t="str">
        <f>'学校用入力シート'!U19</f>
        <v/>
      </c>
      <c r="D18" s="174" t="str">
        <f>'学校用入力シート'!U20</f>
        <v/>
      </c>
      <c r="E18" s="174" t="str">
        <f>'学校用入力シート'!V18</f>
        <v/>
      </c>
      <c r="F18" s="174" t="str">
        <f>'学校用入力シート'!V19</f>
        <v/>
      </c>
      <c r="G18" s="174" t="str">
        <f>'学校用入力シート'!V20</f>
        <v/>
      </c>
      <c r="H18" s="175"/>
      <c r="J18" s="173" t="s">
        <v>340</v>
      </c>
      <c r="K18" s="174" t="str">
        <f>'学校用入力シート'!U23</f>
        <v/>
      </c>
      <c r="L18" s="174" t="str">
        <f>'学校用入力シート'!U24</f>
        <v/>
      </c>
      <c r="M18" s="174" t="str">
        <f>'学校用入力シート'!U25</f>
        <v/>
      </c>
      <c r="N18" s="174" t="str">
        <f>'学校用入力シート'!V23</f>
        <v/>
      </c>
      <c r="O18" s="174" t="str">
        <f>'学校用入力シート'!V24</f>
        <v/>
      </c>
      <c r="P18" s="174" t="str">
        <f>'学校用入力シート'!V25</f>
        <v/>
      </c>
      <c r="Q18" s="175"/>
    </row>
    <row r="19" ht="13.5" customHeight="1">
      <c r="B19" s="1"/>
      <c r="C19" s="1"/>
      <c r="D19" s="1"/>
      <c r="E19" s="1"/>
      <c r="F19" s="1"/>
      <c r="G19" s="1"/>
      <c r="H19" s="1"/>
      <c r="K19" s="1"/>
      <c r="L19" s="1"/>
      <c r="M19" s="1"/>
      <c r="N19" s="1"/>
      <c r="O19" s="1"/>
      <c r="P19" s="1"/>
      <c r="Q19" s="1"/>
    </row>
    <row r="20" ht="14.25" customHeight="1">
      <c r="A20" s="176" t="s">
        <v>403</v>
      </c>
      <c r="B20" s="177" t="s">
        <v>404</v>
      </c>
      <c r="C20" s="178"/>
      <c r="D20" s="179" t="s">
        <v>405</v>
      </c>
      <c r="E20" s="1"/>
      <c r="F20" s="1"/>
      <c r="G20" s="126" t="s">
        <v>406</v>
      </c>
      <c r="J20" s="1"/>
      <c r="K20" s="1"/>
      <c r="L20" s="1"/>
      <c r="M20" s="1"/>
      <c r="N20" s="1"/>
      <c r="O20" s="1"/>
      <c r="P20" s="1"/>
    </row>
    <row r="21" ht="13.5" customHeight="1">
      <c r="A21" s="180" t="s">
        <v>407</v>
      </c>
      <c r="B21" s="181" t="str">
        <f>'学校用入力シート'!M11+'学校用入力シート'!M13</f>
        <v>0</v>
      </c>
      <c r="C21" s="182" t="s">
        <v>408</v>
      </c>
      <c r="D21" s="183" t="str">
        <f>B21*1200</f>
        <v> 0 </v>
      </c>
      <c r="E21" s="1"/>
      <c r="F21" s="1"/>
      <c r="G21" s="139" t="s">
        <v>1</v>
      </c>
      <c r="H21" s="32"/>
      <c r="I21" s="184" t="str">
        <f>C3</f>
        <v/>
      </c>
      <c r="J21" s="142"/>
      <c r="K21" s="142"/>
      <c r="L21" s="142"/>
      <c r="M21" s="142"/>
      <c r="N21" s="32"/>
      <c r="O21" s="185"/>
      <c r="P21" s="1"/>
      <c r="Q21" s="186"/>
    </row>
    <row r="22" ht="13.5" customHeight="1">
      <c r="A22" s="187" t="s">
        <v>409</v>
      </c>
      <c r="B22" s="188" t="str">
        <f>'学校用入力シート'!M12+'学校用入力シート'!M14</f>
        <v>0</v>
      </c>
      <c r="C22" s="189" t="s">
        <v>410</v>
      </c>
      <c r="D22" s="190" t="str">
        <f>B22*2400</f>
        <v> 0 </v>
      </c>
      <c r="E22" s="1"/>
      <c r="F22" s="1"/>
      <c r="G22" s="191" t="s">
        <v>411</v>
      </c>
      <c r="H22" s="192"/>
      <c r="I22" s="191"/>
      <c r="J22" s="193"/>
      <c r="K22" s="193"/>
      <c r="L22" s="193"/>
      <c r="M22" s="193"/>
      <c r="N22" s="192"/>
      <c r="O22" s="1"/>
      <c r="Q22" s="194"/>
      <c r="R22" s="195" t="s">
        <v>412</v>
      </c>
    </row>
    <row r="23" ht="13.5" customHeight="1">
      <c r="A23" s="196" t="s">
        <v>292</v>
      </c>
      <c r="B23" s="197"/>
      <c r="C23" s="198"/>
      <c r="D23" s="199" t="str">
        <f>D21+D22</f>
        <v> 0 </v>
      </c>
      <c r="E23" s="1"/>
      <c r="F23" s="1"/>
      <c r="G23" s="200"/>
      <c r="H23" s="201"/>
      <c r="I23" s="200"/>
      <c r="J23" s="197"/>
      <c r="K23" s="197"/>
      <c r="L23" s="197"/>
      <c r="M23" s="197"/>
      <c r="N23" s="201"/>
      <c r="O23" s="1"/>
      <c r="Q23" s="194"/>
    </row>
    <row r="24" ht="13.5" customHeight="1">
      <c r="A24" s="202"/>
      <c r="K24" s="1"/>
      <c r="L24" s="1"/>
      <c r="M24" s="1"/>
      <c r="N24" s="1"/>
      <c r="O24" s="1"/>
      <c r="P24" s="1"/>
      <c r="Q24" s="1"/>
    </row>
    <row r="25" ht="13.5" customHeight="1">
      <c r="A25" s="203"/>
      <c r="B25" s="203"/>
      <c r="C25" s="203"/>
      <c r="D25" s="203"/>
      <c r="E25" s="203"/>
      <c r="F25" s="1"/>
      <c r="G25" s="1"/>
      <c r="H25" s="1"/>
      <c r="K25" s="1"/>
      <c r="L25" s="1"/>
      <c r="M25" s="1"/>
      <c r="N25" s="1"/>
      <c r="O25" s="1"/>
      <c r="P25" s="1"/>
      <c r="Q25" s="1"/>
    </row>
    <row r="26" ht="13.5" customHeight="1">
      <c r="B26" s="204"/>
      <c r="C26" s="1"/>
      <c r="D26" s="1"/>
      <c r="E26" s="1"/>
      <c r="F26" s="1"/>
      <c r="G26" s="1"/>
      <c r="H26" s="1"/>
      <c r="K26" s="1"/>
      <c r="L26" s="1"/>
      <c r="M26" s="1"/>
      <c r="N26" s="1"/>
      <c r="O26" s="1"/>
      <c r="P26" s="1"/>
      <c r="Q26" s="1"/>
    </row>
    <row r="27" ht="13.5" customHeight="1">
      <c r="A27" s="205" t="s">
        <v>413</v>
      </c>
    </row>
    <row r="28" ht="13.5" customHeight="1"/>
    <row r="29" ht="13.5" customHeight="1"/>
    <row r="30" ht="13.5" customHeight="1"/>
    <row r="31" ht="13.5" customHeight="1">
      <c r="B31" s="1"/>
      <c r="C31" s="1"/>
      <c r="D31" s="1"/>
      <c r="E31" s="1"/>
      <c r="F31" s="1"/>
      <c r="G31" s="1"/>
      <c r="H31" s="1"/>
      <c r="K31" s="1"/>
      <c r="L31" s="1"/>
      <c r="M31" s="1"/>
      <c r="N31" s="1"/>
      <c r="O31" s="1"/>
      <c r="P31" s="1"/>
      <c r="Q31" s="1"/>
    </row>
    <row r="32" ht="13.5" customHeight="1">
      <c r="B32" s="1"/>
      <c r="C32" s="1"/>
      <c r="D32" s="1"/>
      <c r="E32" s="1"/>
      <c r="F32" s="1"/>
      <c r="G32" s="1"/>
      <c r="H32" s="1"/>
      <c r="K32" s="1"/>
      <c r="L32" s="1"/>
      <c r="M32" s="1"/>
      <c r="N32" s="1"/>
      <c r="O32" s="1"/>
      <c r="P32" s="1"/>
      <c r="Q32" s="1"/>
    </row>
    <row r="33" ht="13.5" customHeight="1">
      <c r="B33" s="1"/>
      <c r="C33" s="1"/>
      <c r="D33" s="1"/>
      <c r="E33" s="1"/>
      <c r="F33" s="1"/>
      <c r="G33" s="1"/>
      <c r="H33" s="1"/>
      <c r="K33" s="1"/>
      <c r="L33" s="1"/>
      <c r="M33" s="1"/>
      <c r="N33" s="1"/>
      <c r="O33" s="1"/>
      <c r="P33" s="1"/>
      <c r="Q33" s="1"/>
    </row>
    <row r="34" ht="13.5" customHeight="1">
      <c r="B34" s="1"/>
      <c r="C34" s="1"/>
      <c r="D34" s="1"/>
      <c r="E34" s="1"/>
      <c r="F34" s="1"/>
      <c r="G34" s="1"/>
      <c r="H34" s="1"/>
      <c r="K34" s="1"/>
      <c r="L34" s="1"/>
      <c r="M34" s="1"/>
      <c r="N34" s="1"/>
      <c r="O34" s="1"/>
      <c r="P34" s="1"/>
      <c r="Q34" s="1"/>
    </row>
    <row r="35" ht="13.5" customHeight="1">
      <c r="B35" s="1"/>
      <c r="C35" s="1"/>
      <c r="D35" s="1"/>
      <c r="E35" s="1"/>
      <c r="F35" s="1"/>
      <c r="G35" s="1"/>
      <c r="H35" s="1"/>
      <c r="K35" s="1"/>
      <c r="L35" s="1"/>
      <c r="M35" s="1"/>
      <c r="N35" s="1"/>
      <c r="O35" s="1"/>
      <c r="P35" s="1"/>
      <c r="Q35" s="1"/>
    </row>
    <row r="36" ht="13.5" customHeight="1">
      <c r="B36" s="1"/>
      <c r="C36" s="1"/>
      <c r="D36" s="1"/>
      <c r="E36" s="1"/>
      <c r="F36" s="1"/>
      <c r="G36" s="1"/>
      <c r="H36" s="1"/>
      <c r="K36" s="1"/>
      <c r="L36" s="1"/>
      <c r="M36" s="1"/>
      <c r="N36" s="1"/>
      <c r="O36" s="1"/>
      <c r="P36" s="1"/>
      <c r="Q36" s="1"/>
    </row>
    <row r="37" ht="13.5" customHeight="1">
      <c r="B37" s="1"/>
      <c r="C37" s="1"/>
      <c r="D37" s="1"/>
      <c r="E37" s="1"/>
      <c r="F37" s="1"/>
      <c r="G37" s="1"/>
      <c r="H37" s="1"/>
      <c r="K37" s="1"/>
      <c r="L37" s="1"/>
      <c r="M37" s="1"/>
      <c r="N37" s="1"/>
      <c r="O37" s="1"/>
      <c r="P37" s="1"/>
      <c r="Q37" s="1"/>
    </row>
    <row r="38" ht="13.5" customHeight="1">
      <c r="B38" s="1"/>
      <c r="C38" s="1"/>
      <c r="D38" s="1"/>
      <c r="E38" s="1"/>
      <c r="F38" s="1"/>
      <c r="G38" s="1"/>
      <c r="H38" s="1"/>
      <c r="K38" s="1"/>
      <c r="L38" s="1"/>
      <c r="M38" s="1"/>
      <c r="N38" s="1"/>
      <c r="O38" s="1"/>
      <c r="P38" s="1"/>
      <c r="Q38" s="1"/>
    </row>
    <row r="39" ht="13.5" customHeight="1">
      <c r="B39" s="1"/>
      <c r="C39" s="1"/>
      <c r="D39" s="1"/>
      <c r="E39" s="1"/>
      <c r="F39" s="1"/>
      <c r="G39" s="1"/>
      <c r="H39" s="1"/>
      <c r="K39" s="1"/>
      <c r="L39" s="1"/>
      <c r="M39" s="1"/>
      <c r="N39" s="1"/>
      <c r="O39" s="1"/>
      <c r="P39" s="1"/>
      <c r="Q39" s="1"/>
    </row>
    <row r="40" ht="13.5" customHeight="1">
      <c r="B40" s="1"/>
      <c r="C40" s="1"/>
      <c r="D40" s="1"/>
      <c r="E40" s="1"/>
      <c r="F40" s="1"/>
      <c r="G40" s="1"/>
      <c r="H40" s="1"/>
      <c r="K40" s="1"/>
      <c r="L40" s="1"/>
      <c r="M40" s="1"/>
      <c r="N40" s="1"/>
      <c r="O40" s="1"/>
      <c r="P40" s="1"/>
      <c r="Q40" s="1"/>
    </row>
    <row r="41" ht="13.5" customHeight="1">
      <c r="B41" s="1"/>
      <c r="C41" s="1"/>
      <c r="D41" s="1"/>
      <c r="E41" s="1"/>
      <c r="F41" s="1"/>
      <c r="G41" s="1"/>
      <c r="H41" s="1"/>
      <c r="K41" s="1"/>
      <c r="L41" s="1"/>
      <c r="M41" s="1"/>
      <c r="N41" s="1"/>
      <c r="O41" s="1"/>
      <c r="P41" s="1"/>
      <c r="Q41" s="1"/>
    </row>
    <row r="42" ht="13.5" customHeight="1">
      <c r="B42" s="1"/>
      <c r="C42" s="1"/>
      <c r="D42" s="1"/>
      <c r="E42" s="1"/>
      <c r="F42" s="1"/>
      <c r="G42" s="1"/>
      <c r="H42" s="1"/>
      <c r="K42" s="1"/>
      <c r="L42" s="1"/>
      <c r="M42" s="1"/>
      <c r="N42" s="1"/>
      <c r="O42" s="1"/>
      <c r="P42" s="1"/>
      <c r="Q42" s="1"/>
    </row>
    <row r="43" ht="13.5" customHeight="1">
      <c r="B43" s="1"/>
      <c r="C43" s="1"/>
      <c r="D43" s="1"/>
      <c r="E43" s="1"/>
      <c r="F43" s="1"/>
      <c r="G43" s="1"/>
      <c r="H43" s="1"/>
      <c r="K43" s="1"/>
      <c r="L43" s="1"/>
      <c r="M43" s="1"/>
      <c r="N43" s="1"/>
      <c r="O43" s="1"/>
      <c r="P43" s="1"/>
      <c r="Q43" s="1"/>
    </row>
    <row r="44" ht="13.5" customHeight="1">
      <c r="B44" s="1"/>
      <c r="C44" s="1"/>
      <c r="D44" s="1"/>
      <c r="E44" s="1"/>
      <c r="F44" s="1"/>
      <c r="G44" s="1"/>
      <c r="H44" s="1"/>
      <c r="K44" s="1"/>
      <c r="L44" s="1"/>
      <c r="M44" s="1"/>
      <c r="N44" s="1"/>
      <c r="O44" s="1"/>
      <c r="P44" s="1"/>
      <c r="Q44" s="1"/>
    </row>
    <row r="45" ht="13.5" customHeight="1">
      <c r="B45" s="1"/>
      <c r="C45" s="1"/>
      <c r="D45" s="1"/>
      <c r="E45" s="1"/>
      <c r="F45" s="1"/>
      <c r="G45" s="1"/>
      <c r="H45" s="1"/>
      <c r="K45" s="1"/>
      <c r="L45" s="1"/>
      <c r="M45" s="1"/>
      <c r="N45" s="1"/>
      <c r="O45" s="1"/>
      <c r="P45" s="1"/>
      <c r="Q45" s="1"/>
    </row>
    <row r="46" ht="13.5" customHeight="1">
      <c r="B46" s="1"/>
      <c r="C46" s="1"/>
      <c r="D46" s="1"/>
      <c r="E46" s="1"/>
      <c r="F46" s="1"/>
      <c r="G46" s="1"/>
      <c r="H46" s="1"/>
      <c r="K46" s="1"/>
      <c r="L46" s="1"/>
      <c r="M46" s="1"/>
      <c r="N46" s="1"/>
      <c r="O46" s="1"/>
      <c r="P46" s="1"/>
      <c r="Q46" s="1"/>
    </row>
    <row r="47" ht="13.5" customHeight="1">
      <c r="B47" s="1"/>
      <c r="C47" s="1"/>
      <c r="D47" s="1"/>
      <c r="E47" s="1"/>
      <c r="F47" s="1"/>
      <c r="G47" s="1"/>
      <c r="H47" s="1"/>
      <c r="K47" s="1"/>
      <c r="L47" s="1"/>
      <c r="M47" s="1"/>
      <c r="N47" s="1"/>
      <c r="O47" s="1"/>
      <c r="P47" s="1"/>
      <c r="Q47" s="1"/>
    </row>
    <row r="48" ht="13.5" customHeight="1">
      <c r="B48" s="1"/>
      <c r="C48" s="1"/>
      <c r="D48" s="1"/>
      <c r="E48" s="1"/>
      <c r="F48" s="1"/>
      <c r="G48" s="1"/>
      <c r="H48" s="1"/>
      <c r="K48" s="1"/>
      <c r="L48" s="1"/>
      <c r="M48" s="1"/>
      <c r="N48" s="1"/>
      <c r="O48" s="1"/>
      <c r="P48" s="1"/>
      <c r="Q48" s="1"/>
    </row>
    <row r="49" ht="13.5" customHeight="1">
      <c r="B49" s="1"/>
      <c r="C49" s="1"/>
      <c r="D49" s="1"/>
      <c r="E49" s="1"/>
      <c r="F49" s="1"/>
      <c r="G49" s="1"/>
      <c r="H49" s="1"/>
      <c r="K49" s="1"/>
      <c r="L49" s="1"/>
      <c r="M49" s="1"/>
      <c r="N49" s="1"/>
      <c r="O49" s="1"/>
      <c r="P49" s="1"/>
      <c r="Q49" s="1"/>
    </row>
    <row r="50" ht="13.5" customHeight="1">
      <c r="B50" s="1"/>
      <c r="C50" s="1"/>
      <c r="D50" s="1"/>
      <c r="E50" s="1"/>
      <c r="F50" s="1"/>
      <c r="G50" s="1"/>
      <c r="H50" s="1"/>
      <c r="K50" s="1"/>
      <c r="L50" s="1"/>
      <c r="M50" s="1"/>
      <c r="N50" s="1"/>
      <c r="O50" s="1"/>
      <c r="P50" s="1"/>
      <c r="Q50" s="1"/>
    </row>
    <row r="51" ht="13.5" customHeight="1">
      <c r="B51" s="1"/>
      <c r="C51" s="1"/>
      <c r="D51" s="1"/>
      <c r="E51" s="1"/>
      <c r="F51" s="1"/>
      <c r="G51" s="1"/>
      <c r="H51" s="1"/>
      <c r="K51" s="1"/>
      <c r="L51" s="1"/>
      <c r="M51" s="1"/>
      <c r="N51" s="1"/>
      <c r="O51" s="1"/>
      <c r="P51" s="1"/>
      <c r="Q51" s="1"/>
    </row>
    <row r="52" ht="13.5" customHeight="1">
      <c r="B52" s="1"/>
      <c r="C52" s="1"/>
      <c r="D52" s="1"/>
      <c r="E52" s="1"/>
      <c r="F52" s="1"/>
      <c r="G52" s="1"/>
      <c r="H52" s="1"/>
      <c r="K52" s="1"/>
      <c r="L52" s="1"/>
      <c r="M52" s="1"/>
      <c r="N52" s="1"/>
      <c r="O52" s="1"/>
      <c r="P52" s="1"/>
      <c r="Q52" s="1"/>
    </row>
    <row r="53" ht="13.5" customHeight="1">
      <c r="B53" s="1"/>
      <c r="C53" s="1"/>
      <c r="D53" s="1"/>
      <c r="E53" s="1"/>
      <c r="F53" s="1"/>
      <c r="G53" s="1"/>
      <c r="H53" s="1"/>
      <c r="K53" s="1"/>
      <c r="L53" s="1"/>
      <c r="M53" s="1"/>
      <c r="N53" s="1"/>
      <c r="O53" s="1"/>
      <c r="P53" s="1"/>
      <c r="Q53" s="1"/>
    </row>
    <row r="54" ht="13.5" customHeight="1">
      <c r="B54" s="1"/>
      <c r="C54" s="1"/>
      <c r="D54" s="1"/>
      <c r="E54" s="1"/>
      <c r="F54" s="1"/>
      <c r="G54" s="1"/>
      <c r="H54" s="1"/>
      <c r="K54" s="1"/>
      <c r="L54" s="1"/>
      <c r="M54" s="1"/>
      <c r="N54" s="1"/>
      <c r="O54" s="1"/>
      <c r="P54" s="1"/>
      <c r="Q54" s="1"/>
    </row>
    <row r="55" ht="13.5" customHeight="1">
      <c r="B55" s="1"/>
      <c r="C55" s="1"/>
      <c r="D55" s="1"/>
      <c r="E55" s="1"/>
      <c r="F55" s="1"/>
      <c r="G55" s="1"/>
      <c r="H55" s="1"/>
      <c r="K55" s="1"/>
      <c r="L55" s="1"/>
      <c r="M55" s="1"/>
      <c r="N55" s="1"/>
      <c r="O55" s="1"/>
      <c r="P55" s="1"/>
      <c r="Q55" s="1"/>
    </row>
    <row r="56" ht="13.5" customHeight="1">
      <c r="B56" s="1"/>
      <c r="C56" s="1"/>
      <c r="D56" s="1"/>
      <c r="E56" s="1"/>
      <c r="F56" s="1"/>
      <c r="G56" s="1"/>
      <c r="H56" s="1"/>
      <c r="K56" s="1"/>
      <c r="L56" s="1"/>
      <c r="M56" s="1"/>
      <c r="N56" s="1"/>
      <c r="O56" s="1"/>
      <c r="P56" s="1"/>
      <c r="Q56" s="1"/>
    </row>
    <row r="57" ht="13.5" customHeight="1">
      <c r="B57" s="1"/>
      <c r="C57" s="1"/>
      <c r="D57" s="1"/>
      <c r="E57" s="1"/>
      <c r="F57" s="1"/>
      <c r="G57" s="1"/>
      <c r="H57" s="1"/>
      <c r="K57" s="1"/>
      <c r="L57" s="1"/>
      <c r="M57" s="1"/>
      <c r="N57" s="1"/>
      <c r="O57" s="1"/>
      <c r="P57" s="1"/>
      <c r="Q57" s="1"/>
    </row>
    <row r="58" ht="13.5" customHeight="1">
      <c r="B58" s="1"/>
      <c r="C58" s="1"/>
      <c r="D58" s="1"/>
      <c r="E58" s="1"/>
      <c r="F58" s="1"/>
      <c r="G58" s="1"/>
      <c r="H58" s="1"/>
      <c r="K58" s="1"/>
      <c r="L58" s="1"/>
      <c r="M58" s="1"/>
      <c r="N58" s="1"/>
      <c r="O58" s="1"/>
      <c r="P58" s="1"/>
      <c r="Q58" s="1"/>
    </row>
    <row r="59" ht="13.5" customHeight="1">
      <c r="B59" s="1"/>
      <c r="C59" s="1"/>
      <c r="D59" s="1"/>
      <c r="E59" s="1"/>
      <c r="F59" s="1"/>
      <c r="G59" s="1"/>
      <c r="H59" s="1"/>
      <c r="K59" s="1"/>
      <c r="L59" s="1"/>
      <c r="M59" s="1"/>
      <c r="N59" s="1"/>
      <c r="O59" s="1"/>
      <c r="P59" s="1"/>
      <c r="Q59" s="1"/>
    </row>
    <row r="60" ht="13.5" customHeight="1">
      <c r="B60" s="1"/>
      <c r="C60" s="1"/>
      <c r="D60" s="1"/>
      <c r="E60" s="1"/>
      <c r="F60" s="1"/>
      <c r="G60" s="1"/>
      <c r="H60" s="1"/>
      <c r="K60" s="1"/>
      <c r="L60" s="1"/>
      <c r="M60" s="1"/>
      <c r="N60" s="1"/>
      <c r="O60" s="1"/>
      <c r="P60" s="1"/>
      <c r="Q60" s="1"/>
    </row>
    <row r="61" ht="13.5" customHeight="1">
      <c r="B61" s="1"/>
      <c r="C61" s="1"/>
      <c r="D61" s="1"/>
      <c r="E61" s="1"/>
      <c r="F61" s="1"/>
      <c r="G61" s="1"/>
      <c r="H61" s="1"/>
      <c r="K61" s="1"/>
      <c r="L61" s="1"/>
      <c r="M61" s="1"/>
      <c r="N61" s="1"/>
      <c r="O61" s="1"/>
      <c r="P61" s="1"/>
      <c r="Q61" s="1"/>
    </row>
    <row r="62" ht="13.5" customHeight="1">
      <c r="B62" s="1"/>
      <c r="C62" s="1"/>
      <c r="D62" s="1"/>
      <c r="E62" s="1"/>
      <c r="F62" s="1"/>
      <c r="G62" s="1"/>
      <c r="H62" s="1"/>
      <c r="K62" s="1"/>
      <c r="L62" s="1"/>
      <c r="M62" s="1"/>
      <c r="N62" s="1"/>
      <c r="O62" s="1"/>
      <c r="P62" s="1"/>
      <c r="Q62" s="1"/>
    </row>
    <row r="63" ht="13.5" customHeight="1">
      <c r="B63" s="1"/>
      <c r="C63" s="1"/>
      <c r="D63" s="1"/>
      <c r="E63" s="1"/>
      <c r="F63" s="1"/>
      <c r="G63" s="1"/>
      <c r="H63" s="1"/>
      <c r="K63" s="1"/>
      <c r="L63" s="1"/>
      <c r="M63" s="1"/>
      <c r="N63" s="1"/>
      <c r="O63" s="1"/>
      <c r="P63" s="1"/>
      <c r="Q63" s="1"/>
    </row>
    <row r="64" ht="13.5" customHeight="1">
      <c r="B64" s="1"/>
      <c r="C64" s="1"/>
      <c r="D64" s="1"/>
      <c r="E64" s="1"/>
      <c r="F64" s="1"/>
      <c r="G64" s="1"/>
      <c r="H64" s="1"/>
      <c r="K64" s="1"/>
      <c r="L64" s="1"/>
      <c r="M64" s="1"/>
      <c r="N64" s="1"/>
      <c r="O64" s="1"/>
      <c r="P64" s="1"/>
      <c r="Q64" s="1"/>
    </row>
    <row r="65" ht="13.5" customHeight="1">
      <c r="B65" s="1"/>
      <c r="C65" s="1"/>
      <c r="D65" s="1"/>
      <c r="E65" s="1"/>
      <c r="F65" s="1"/>
      <c r="G65" s="1"/>
      <c r="H65" s="1"/>
      <c r="K65" s="1"/>
      <c r="L65" s="1"/>
      <c r="M65" s="1"/>
      <c r="N65" s="1"/>
      <c r="O65" s="1"/>
      <c r="P65" s="1"/>
      <c r="Q65" s="1"/>
    </row>
    <row r="66" ht="13.5" customHeight="1">
      <c r="B66" s="1"/>
      <c r="C66" s="1"/>
      <c r="D66" s="1"/>
      <c r="E66" s="1"/>
      <c r="F66" s="1"/>
      <c r="G66" s="1"/>
      <c r="H66" s="1"/>
      <c r="K66" s="1"/>
      <c r="L66" s="1"/>
      <c r="M66" s="1"/>
      <c r="N66" s="1"/>
      <c r="O66" s="1"/>
      <c r="P66" s="1"/>
      <c r="Q66" s="1"/>
    </row>
    <row r="67" ht="13.5" customHeight="1">
      <c r="B67" s="1"/>
      <c r="C67" s="1"/>
      <c r="D67" s="1"/>
      <c r="E67" s="1"/>
      <c r="F67" s="1"/>
      <c r="G67" s="1"/>
      <c r="H67" s="1"/>
      <c r="K67" s="1"/>
      <c r="L67" s="1"/>
      <c r="M67" s="1"/>
      <c r="N67" s="1"/>
      <c r="O67" s="1"/>
      <c r="P67" s="1"/>
      <c r="Q67" s="1"/>
    </row>
    <row r="68" ht="13.5" customHeight="1">
      <c r="B68" s="1"/>
      <c r="C68" s="1"/>
      <c r="D68" s="1"/>
      <c r="E68" s="1"/>
      <c r="F68" s="1"/>
      <c r="G68" s="1"/>
      <c r="H68" s="1"/>
      <c r="K68" s="1"/>
      <c r="L68" s="1"/>
      <c r="M68" s="1"/>
      <c r="N68" s="1"/>
      <c r="O68" s="1"/>
      <c r="P68" s="1"/>
      <c r="Q68" s="1"/>
    </row>
    <row r="69" ht="13.5" customHeight="1">
      <c r="B69" s="1"/>
      <c r="C69" s="1"/>
      <c r="D69" s="1"/>
      <c r="E69" s="1"/>
      <c r="F69" s="1"/>
      <c r="G69" s="1"/>
      <c r="H69" s="1"/>
      <c r="K69" s="1"/>
      <c r="L69" s="1"/>
      <c r="M69" s="1"/>
      <c r="N69" s="1"/>
      <c r="O69" s="1"/>
      <c r="P69" s="1"/>
      <c r="Q69" s="1"/>
    </row>
    <row r="70" ht="13.5" customHeight="1">
      <c r="B70" s="1"/>
      <c r="C70" s="1"/>
      <c r="D70" s="1"/>
      <c r="E70" s="1"/>
      <c r="F70" s="1"/>
      <c r="G70" s="1"/>
      <c r="H70" s="1"/>
      <c r="K70" s="1"/>
      <c r="L70" s="1"/>
      <c r="M70" s="1"/>
      <c r="N70" s="1"/>
      <c r="O70" s="1"/>
      <c r="P70" s="1"/>
      <c r="Q70" s="1"/>
    </row>
    <row r="71" ht="13.5" customHeight="1">
      <c r="B71" s="1"/>
      <c r="C71" s="1"/>
      <c r="D71" s="1"/>
      <c r="E71" s="1"/>
      <c r="F71" s="1"/>
      <c r="G71" s="1"/>
      <c r="H71" s="1"/>
      <c r="K71" s="1"/>
      <c r="L71" s="1"/>
      <c r="M71" s="1"/>
      <c r="N71" s="1"/>
      <c r="O71" s="1"/>
      <c r="P71" s="1"/>
      <c r="Q71" s="1"/>
    </row>
    <row r="72" ht="13.5" customHeight="1">
      <c r="B72" s="1"/>
      <c r="C72" s="1"/>
      <c r="D72" s="1"/>
      <c r="E72" s="1"/>
      <c r="F72" s="1"/>
      <c r="G72" s="1"/>
      <c r="H72" s="1"/>
      <c r="K72" s="1"/>
      <c r="L72" s="1"/>
      <c r="M72" s="1"/>
      <c r="N72" s="1"/>
      <c r="O72" s="1"/>
      <c r="P72" s="1"/>
      <c r="Q72" s="1"/>
    </row>
    <row r="73" ht="13.5" customHeight="1">
      <c r="B73" s="1"/>
      <c r="C73" s="1"/>
      <c r="D73" s="1"/>
      <c r="E73" s="1"/>
      <c r="F73" s="1"/>
      <c r="G73" s="1"/>
      <c r="H73" s="1"/>
      <c r="K73" s="1"/>
      <c r="L73" s="1"/>
      <c r="M73" s="1"/>
      <c r="N73" s="1"/>
      <c r="O73" s="1"/>
      <c r="P73" s="1"/>
      <c r="Q73" s="1"/>
    </row>
    <row r="74" ht="13.5" customHeight="1">
      <c r="B74" s="1"/>
      <c r="C74" s="1"/>
      <c r="D74" s="1"/>
      <c r="E74" s="1"/>
      <c r="F74" s="1"/>
      <c r="G74" s="1"/>
      <c r="H74" s="1"/>
      <c r="K74" s="1"/>
      <c r="L74" s="1"/>
      <c r="M74" s="1"/>
      <c r="N74" s="1"/>
      <c r="O74" s="1"/>
      <c r="P74" s="1"/>
      <c r="Q74" s="1"/>
    </row>
    <row r="75" ht="13.5" customHeight="1">
      <c r="B75" s="1"/>
      <c r="C75" s="1"/>
      <c r="D75" s="1"/>
      <c r="E75" s="1"/>
      <c r="F75" s="1"/>
      <c r="G75" s="1"/>
      <c r="H75" s="1"/>
      <c r="K75" s="1"/>
      <c r="L75" s="1"/>
      <c r="M75" s="1"/>
      <c r="N75" s="1"/>
      <c r="O75" s="1"/>
      <c r="P75" s="1"/>
      <c r="Q75" s="1"/>
    </row>
    <row r="76" ht="13.5" customHeight="1">
      <c r="B76" s="1"/>
      <c r="C76" s="1"/>
      <c r="D76" s="1"/>
      <c r="E76" s="1"/>
      <c r="F76" s="1"/>
      <c r="G76" s="1"/>
      <c r="H76" s="1"/>
      <c r="K76" s="1"/>
      <c r="L76" s="1"/>
      <c r="M76" s="1"/>
      <c r="N76" s="1"/>
      <c r="O76" s="1"/>
      <c r="P76" s="1"/>
      <c r="Q76" s="1"/>
    </row>
    <row r="77" ht="13.5" customHeight="1">
      <c r="B77" s="1"/>
      <c r="C77" s="1"/>
      <c r="D77" s="1"/>
      <c r="E77" s="1"/>
      <c r="F77" s="1"/>
      <c r="G77" s="1"/>
      <c r="H77" s="1"/>
      <c r="K77" s="1"/>
      <c r="L77" s="1"/>
      <c r="M77" s="1"/>
      <c r="N77" s="1"/>
      <c r="O77" s="1"/>
      <c r="P77" s="1"/>
      <c r="Q77" s="1"/>
    </row>
    <row r="78" ht="13.5" customHeight="1">
      <c r="B78" s="1"/>
      <c r="C78" s="1"/>
      <c r="D78" s="1"/>
      <c r="E78" s="1"/>
      <c r="F78" s="1"/>
      <c r="G78" s="1"/>
      <c r="H78" s="1"/>
      <c r="K78" s="1"/>
      <c r="L78" s="1"/>
      <c r="M78" s="1"/>
      <c r="N78" s="1"/>
      <c r="O78" s="1"/>
      <c r="P78" s="1"/>
      <c r="Q78" s="1"/>
    </row>
    <row r="79" ht="13.5" customHeight="1">
      <c r="B79" s="1"/>
      <c r="C79" s="1"/>
      <c r="D79" s="1"/>
      <c r="E79" s="1"/>
      <c r="F79" s="1"/>
      <c r="G79" s="1"/>
      <c r="H79" s="1"/>
      <c r="K79" s="1"/>
      <c r="L79" s="1"/>
      <c r="M79" s="1"/>
      <c r="N79" s="1"/>
      <c r="O79" s="1"/>
      <c r="P79" s="1"/>
      <c r="Q79" s="1"/>
    </row>
    <row r="80" ht="13.5" customHeight="1">
      <c r="B80" s="1"/>
      <c r="C80" s="1"/>
      <c r="D80" s="1"/>
      <c r="E80" s="1"/>
      <c r="F80" s="1"/>
      <c r="G80" s="1"/>
      <c r="H80" s="1"/>
      <c r="K80" s="1"/>
      <c r="L80" s="1"/>
      <c r="M80" s="1"/>
      <c r="N80" s="1"/>
      <c r="O80" s="1"/>
      <c r="P80" s="1"/>
      <c r="Q80" s="1"/>
    </row>
    <row r="81" ht="13.5" customHeight="1">
      <c r="B81" s="1"/>
      <c r="C81" s="1"/>
      <c r="D81" s="1"/>
      <c r="E81" s="1"/>
      <c r="F81" s="1"/>
      <c r="G81" s="1"/>
      <c r="H81" s="1"/>
      <c r="K81" s="1"/>
      <c r="L81" s="1"/>
      <c r="M81" s="1"/>
      <c r="N81" s="1"/>
      <c r="O81" s="1"/>
      <c r="P81" s="1"/>
      <c r="Q81" s="1"/>
    </row>
    <row r="82" ht="13.5" customHeight="1">
      <c r="B82" s="1"/>
      <c r="C82" s="1"/>
      <c r="D82" s="1"/>
      <c r="E82" s="1"/>
      <c r="F82" s="1"/>
      <c r="G82" s="1"/>
      <c r="H82" s="1"/>
      <c r="K82" s="1"/>
      <c r="L82" s="1"/>
      <c r="M82" s="1"/>
      <c r="N82" s="1"/>
      <c r="O82" s="1"/>
      <c r="P82" s="1"/>
      <c r="Q82" s="1"/>
    </row>
    <row r="83" ht="13.5" customHeight="1">
      <c r="B83" s="1"/>
      <c r="C83" s="1"/>
      <c r="D83" s="1"/>
      <c r="E83" s="1"/>
      <c r="F83" s="1"/>
      <c r="G83" s="1"/>
      <c r="H83" s="1"/>
      <c r="K83" s="1"/>
      <c r="L83" s="1"/>
      <c r="M83" s="1"/>
      <c r="N83" s="1"/>
      <c r="O83" s="1"/>
      <c r="P83" s="1"/>
      <c r="Q83" s="1"/>
    </row>
    <row r="84" ht="13.5" customHeight="1">
      <c r="B84" s="1"/>
      <c r="C84" s="1"/>
      <c r="D84" s="1"/>
      <c r="E84" s="1"/>
      <c r="F84" s="1"/>
      <c r="G84" s="1"/>
      <c r="H84" s="1"/>
      <c r="K84" s="1"/>
      <c r="L84" s="1"/>
      <c r="M84" s="1"/>
      <c r="N84" s="1"/>
      <c r="O84" s="1"/>
      <c r="P84" s="1"/>
      <c r="Q84" s="1"/>
    </row>
    <row r="85" ht="13.5" customHeight="1">
      <c r="B85" s="1"/>
      <c r="C85" s="1"/>
      <c r="D85" s="1"/>
      <c r="E85" s="1"/>
      <c r="F85" s="1"/>
      <c r="G85" s="1"/>
      <c r="H85" s="1"/>
      <c r="K85" s="1"/>
      <c r="L85" s="1"/>
      <c r="M85" s="1"/>
      <c r="N85" s="1"/>
      <c r="O85" s="1"/>
      <c r="P85" s="1"/>
      <c r="Q85" s="1"/>
    </row>
    <row r="86" ht="13.5" customHeight="1">
      <c r="B86" s="1"/>
      <c r="C86" s="1"/>
      <c r="D86" s="1"/>
      <c r="E86" s="1"/>
      <c r="F86" s="1"/>
      <c r="G86" s="1"/>
      <c r="H86" s="1"/>
      <c r="K86" s="1"/>
      <c r="L86" s="1"/>
      <c r="M86" s="1"/>
      <c r="N86" s="1"/>
      <c r="O86" s="1"/>
      <c r="P86" s="1"/>
      <c r="Q86" s="1"/>
    </row>
    <row r="87" ht="13.5" customHeight="1">
      <c r="B87" s="1"/>
      <c r="C87" s="1"/>
      <c r="D87" s="1"/>
      <c r="E87" s="1"/>
      <c r="F87" s="1"/>
      <c r="G87" s="1"/>
      <c r="H87" s="1"/>
      <c r="K87" s="1"/>
      <c r="L87" s="1"/>
      <c r="M87" s="1"/>
      <c r="N87" s="1"/>
      <c r="O87" s="1"/>
      <c r="P87" s="1"/>
      <c r="Q87" s="1"/>
    </row>
    <row r="88" ht="13.5" customHeight="1">
      <c r="B88" s="1"/>
      <c r="C88" s="1"/>
      <c r="D88" s="1"/>
      <c r="E88" s="1"/>
      <c r="F88" s="1"/>
      <c r="G88" s="1"/>
      <c r="H88" s="1"/>
      <c r="K88" s="1"/>
      <c r="L88" s="1"/>
      <c r="M88" s="1"/>
      <c r="N88" s="1"/>
      <c r="O88" s="1"/>
      <c r="P88" s="1"/>
      <c r="Q88" s="1"/>
    </row>
    <row r="89" ht="13.5" customHeight="1">
      <c r="B89" s="1"/>
      <c r="C89" s="1"/>
      <c r="D89" s="1"/>
      <c r="E89" s="1"/>
      <c r="F89" s="1"/>
      <c r="G89" s="1"/>
      <c r="H89" s="1"/>
      <c r="K89" s="1"/>
      <c r="L89" s="1"/>
      <c r="M89" s="1"/>
      <c r="N89" s="1"/>
      <c r="O89" s="1"/>
      <c r="P89" s="1"/>
      <c r="Q89" s="1"/>
    </row>
    <row r="90" ht="13.5" customHeight="1">
      <c r="B90" s="1"/>
      <c r="C90" s="1"/>
      <c r="D90" s="1"/>
      <c r="E90" s="1"/>
      <c r="F90" s="1"/>
      <c r="G90" s="1"/>
      <c r="H90" s="1"/>
      <c r="K90" s="1"/>
      <c r="L90" s="1"/>
      <c r="M90" s="1"/>
      <c r="N90" s="1"/>
      <c r="O90" s="1"/>
      <c r="P90" s="1"/>
      <c r="Q90" s="1"/>
    </row>
    <row r="91" ht="13.5" customHeight="1">
      <c r="B91" s="1"/>
      <c r="C91" s="1"/>
      <c r="D91" s="1"/>
      <c r="E91" s="1"/>
      <c r="F91" s="1"/>
      <c r="G91" s="1"/>
      <c r="H91" s="1"/>
      <c r="K91" s="1"/>
      <c r="L91" s="1"/>
      <c r="M91" s="1"/>
      <c r="N91" s="1"/>
      <c r="O91" s="1"/>
      <c r="P91" s="1"/>
      <c r="Q91" s="1"/>
    </row>
    <row r="92" ht="13.5" customHeight="1">
      <c r="B92" s="1"/>
      <c r="C92" s="1"/>
      <c r="D92" s="1"/>
      <c r="E92" s="1"/>
      <c r="F92" s="1"/>
      <c r="G92" s="1"/>
      <c r="H92" s="1"/>
      <c r="K92" s="1"/>
      <c r="L92" s="1"/>
      <c r="M92" s="1"/>
      <c r="N92" s="1"/>
      <c r="O92" s="1"/>
      <c r="P92" s="1"/>
      <c r="Q92" s="1"/>
    </row>
    <row r="93" ht="13.5" customHeight="1">
      <c r="B93" s="1"/>
      <c r="C93" s="1"/>
      <c r="D93" s="1"/>
      <c r="E93" s="1"/>
      <c r="F93" s="1"/>
      <c r="G93" s="1"/>
      <c r="H93" s="1"/>
      <c r="K93" s="1"/>
      <c r="L93" s="1"/>
      <c r="M93" s="1"/>
      <c r="N93" s="1"/>
      <c r="O93" s="1"/>
      <c r="P93" s="1"/>
      <c r="Q93" s="1"/>
    </row>
    <row r="94" ht="13.5" customHeight="1">
      <c r="B94" s="1"/>
      <c r="C94" s="1"/>
      <c r="D94" s="1"/>
      <c r="E94" s="1"/>
      <c r="F94" s="1"/>
      <c r="G94" s="1"/>
      <c r="H94" s="1"/>
      <c r="K94" s="1"/>
      <c r="L94" s="1"/>
      <c r="M94" s="1"/>
      <c r="N94" s="1"/>
      <c r="O94" s="1"/>
      <c r="P94" s="1"/>
      <c r="Q94" s="1"/>
    </row>
    <row r="95" ht="13.5" customHeight="1">
      <c r="B95" s="1"/>
      <c r="C95" s="1"/>
      <c r="D95" s="1"/>
      <c r="E95" s="1"/>
      <c r="F95" s="1"/>
      <c r="G95" s="1"/>
      <c r="H95" s="1"/>
      <c r="K95" s="1"/>
      <c r="L95" s="1"/>
      <c r="M95" s="1"/>
      <c r="N95" s="1"/>
      <c r="O95" s="1"/>
      <c r="P95" s="1"/>
      <c r="Q95" s="1"/>
    </row>
    <row r="96" ht="13.5" customHeight="1">
      <c r="B96" s="1"/>
      <c r="C96" s="1"/>
      <c r="D96" s="1"/>
      <c r="E96" s="1"/>
      <c r="F96" s="1"/>
      <c r="G96" s="1"/>
      <c r="H96" s="1"/>
      <c r="K96" s="1"/>
      <c r="L96" s="1"/>
      <c r="M96" s="1"/>
      <c r="N96" s="1"/>
      <c r="O96" s="1"/>
      <c r="P96" s="1"/>
      <c r="Q96" s="1"/>
    </row>
    <row r="97" ht="13.5" customHeight="1">
      <c r="B97" s="1"/>
      <c r="C97" s="1"/>
      <c r="D97" s="1"/>
      <c r="E97" s="1"/>
      <c r="F97" s="1"/>
      <c r="G97" s="1"/>
      <c r="H97" s="1"/>
      <c r="K97" s="1"/>
      <c r="L97" s="1"/>
      <c r="M97" s="1"/>
      <c r="N97" s="1"/>
      <c r="O97" s="1"/>
      <c r="P97" s="1"/>
      <c r="Q97" s="1"/>
    </row>
    <row r="98" ht="13.5" customHeight="1">
      <c r="B98" s="1"/>
      <c r="C98" s="1"/>
      <c r="D98" s="1"/>
      <c r="E98" s="1"/>
      <c r="F98" s="1"/>
      <c r="G98" s="1"/>
      <c r="H98" s="1"/>
      <c r="K98" s="1"/>
      <c r="L98" s="1"/>
      <c r="M98" s="1"/>
      <c r="N98" s="1"/>
      <c r="O98" s="1"/>
      <c r="P98" s="1"/>
      <c r="Q98" s="1"/>
    </row>
    <row r="99" ht="13.5" customHeight="1">
      <c r="B99" s="1"/>
      <c r="C99" s="1"/>
      <c r="D99" s="1"/>
      <c r="E99" s="1"/>
      <c r="F99" s="1"/>
      <c r="G99" s="1"/>
      <c r="H99" s="1"/>
      <c r="K99" s="1"/>
      <c r="L99" s="1"/>
      <c r="M99" s="1"/>
      <c r="N99" s="1"/>
      <c r="O99" s="1"/>
      <c r="P99" s="1"/>
      <c r="Q99" s="1"/>
    </row>
    <row r="100" ht="13.5" customHeight="1">
      <c r="B100" s="1"/>
      <c r="C100" s="1"/>
      <c r="D100" s="1"/>
      <c r="E100" s="1"/>
      <c r="F100" s="1"/>
      <c r="G100" s="1"/>
      <c r="H100" s="1"/>
      <c r="K100" s="1"/>
      <c r="L100" s="1"/>
      <c r="M100" s="1"/>
      <c r="N100" s="1"/>
      <c r="O100" s="1"/>
      <c r="P100" s="1"/>
      <c r="Q100" s="1"/>
    </row>
  </sheetData>
  <mergeCells count="23">
    <mergeCell ref="G21:H21"/>
    <mergeCell ref="I21:N21"/>
    <mergeCell ref="R22:W23"/>
    <mergeCell ref="A27:Q30"/>
    <mergeCell ref="Q21:U21"/>
    <mergeCell ref="A24:H24"/>
    <mergeCell ref="A23:C23"/>
    <mergeCell ref="L7:Q7"/>
    <mergeCell ref="J7:K7"/>
    <mergeCell ref="I5:K5"/>
    <mergeCell ref="L5:Q5"/>
    <mergeCell ref="A1:Q1"/>
    <mergeCell ref="C3:Q3"/>
    <mergeCell ref="A4:B4"/>
    <mergeCell ref="C4:Q4"/>
    <mergeCell ref="A3:B3"/>
    <mergeCell ref="I22:N23"/>
    <mergeCell ref="G22:H23"/>
    <mergeCell ref="C5:E5"/>
    <mergeCell ref="S9:W12"/>
    <mergeCell ref="A5:B5"/>
    <mergeCell ref="C7:H7"/>
    <mergeCell ref="A7:B7"/>
  </mergeCells>
  <printOptions/>
  <pageMargins bottom="0.21" footer="0.0" header="0.0" left="0.21" right="0.12" top="0.53"/>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8.71"/>
    <col customWidth="1" min="2" max="2" width="12.14"/>
    <col customWidth="1" min="3" max="3" width="16.0"/>
    <col customWidth="1" min="4" max="41" width="10.0"/>
  </cols>
  <sheetData>
    <row r="1" ht="26.25" customHeight="1">
      <c r="B1" s="6" t="str">
        <f>'学校用入力シート'!A1</f>
        <v>第51回愛知県中学生バドミントン大会申込書</v>
      </c>
      <c r="C1" s="6"/>
      <c r="D1" s="6"/>
      <c r="E1" s="6"/>
      <c r="F1" s="6"/>
      <c r="G1" s="6"/>
      <c r="H1" s="6"/>
      <c r="I1" s="6"/>
      <c r="J1" s="6"/>
      <c r="K1" s="6" t="s">
        <v>414</v>
      </c>
      <c r="L1" s="6"/>
      <c r="M1" s="6"/>
      <c r="N1" s="6"/>
      <c r="O1" s="6"/>
      <c r="P1" s="6"/>
      <c r="Q1" s="6"/>
      <c r="R1" s="6"/>
    </row>
    <row r="2" ht="15.75" customHeight="1">
      <c r="B2" s="7"/>
      <c r="C2" s="7"/>
      <c r="D2" s="7"/>
      <c r="E2" s="7"/>
      <c r="F2" s="7"/>
      <c r="G2" s="7"/>
      <c r="H2" s="7"/>
      <c r="I2" s="7"/>
      <c r="J2" s="7"/>
      <c r="K2" s="7"/>
      <c r="L2" s="7"/>
    </row>
    <row r="3" ht="26.25" customHeight="1">
      <c r="B3" s="8" t="s">
        <v>415</v>
      </c>
    </row>
    <row r="4" ht="10.5" customHeight="1">
      <c r="B4" s="8"/>
      <c r="C4" s="8"/>
      <c r="D4" s="8"/>
      <c r="E4" s="8"/>
      <c r="F4" s="8"/>
      <c r="G4" s="8"/>
      <c r="H4" s="8"/>
      <c r="I4" s="8"/>
      <c r="J4" s="8"/>
      <c r="K4" s="8"/>
      <c r="L4" s="8"/>
      <c r="M4" s="8"/>
      <c r="N4" s="8"/>
      <c r="W4" s="8"/>
      <c r="X4" s="8"/>
      <c r="Y4" s="8"/>
    </row>
    <row r="5" ht="13.5" customHeight="1"/>
    <row r="6" ht="21.0" customHeight="1">
      <c r="B6" s="91"/>
      <c r="D6" s="206"/>
      <c r="E6" s="207"/>
      <c r="J6" s="21"/>
    </row>
    <row r="7" ht="21.0" customHeight="1">
      <c r="B7" s="208" t="s">
        <v>416</v>
      </c>
      <c r="C7" s="209"/>
      <c r="D7" s="210"/>
      <c r="E7" s="211"/>
      <c r="F7" s="211"/>
      <c r="G7" s="211"/>
      <c r="H7" s="211"/>
      <c r="I7" s="212"/>
      <c r="J7" s="213" t="s">
        <v>417</v>
      </c>
      <c r="K7" s="32"/>
      <c r="L7" s="214"/>
      <c r="M7" s="142"/>
      <c r="N7" s="32"/>
      <c r="R7" s="21"/>
      <c r="U7" s="21"/>
      <c r="W7" s="21"/>
    </row>
    <row r="8" ht="21.0" customHeight="1">
      <c r="B8" s="215" t="s">
        <v>271</v>
      </c>
      <c r="C8" s="16"/>
      <c r="D8" s="216"/>
      <c r="E8" s="18"/>
      <c r="F8" s="18"/>
      <c r="G8" s="18"/>
      <c r="H8" s="18"/>
      <c r="I8" s="217"/>
      <c r="J8" s="21"/>
      <c r="P8" s="218" t="s">
        <v>281</v>
      </c>
      <c r="Q8" s="209"/>
      <c r="R8" s="219" t="str">
        <f>COUNTA(D20:S20)</f>
        <v>0</v>
      </c>
      <c r="S8" s="220" t="s">
        <v>282</v>
      </c>
      <c r="T8" s="21" t="s">
        <v>418</v>
      </c>
    </row>
    <row r="9" ht="21.0" customHeight="1">
      <c r="B9" s="215" t="s">
        <v>273</v>
      </c>
      <c r="C9" s="16"/>
      <c r="D9" s="19"/>
      <c r="E9" s="18"/>
      <c r="F9" s="18"/>
      <c r="G9" s="18"/>
      <c r="H9" s="18"/>
      <c r="I9" s="217"/>
      <c r="J9" s="21"/>
      <c r="P9" s="221" t="s">
        <v>286</v>
      </c>
      <c r="Q9" s="16"/>
      <c r="R9" s="222" t="str">
        <f>COUNTA(D27:S27)/2</f>
        <v>0</v>
      </c>
      <c r="S9" s="223" t="s">
        <v>287</v>
      </c>
      <c r="T9" s="21"/>
    </row>
    <row r="10" ht="21.0" customHeight="1">
      <c r="B10" s="215" t="s">
        <v>274</v>
      </c>
      <c r="C10" s="16"/>
      <c r="D10" s="19"/>
      <c r="E10" s="18"/>
      <c r="F10" s="18"/>
      <c r="G10" s="18"/>
      <c r="H10" s="18"/>
      <c r="I10" s="217"/>
      <c r="J10" s="21" t="s">
        <v>275</v>
      </c>
      <c r="P10" s="221" t="s">
        <v>295</v>
      </c>
      <c r="Q10" s="16"/>
      <c r="R10" s="222" t="str">
        <f>COUNTA(D35:S35)</f>
        <v>0</v>
      </c>
      <c r="S10" s="223" t="s">
        <v>282</v>
      </c>
    </row>
    <row r="11" ht="21.0" customHeight="1">
      <c r="B11" s="215" t="s">
        <v>276</v>
      </c>
      <c r="C11" s="16"/>
      <c r="D11" s="20"/>
      <c r="E11" s="18"/>
      <c r="F11" s="18"/>
      <c r="G11" s="18"/>
      <c r="H11" s="18"/>
      <c r="I11" s="217"/>
      <c r="J11" s="21" t="s">
        <v>277</v>
      </c>
      <c r="P11" s="224" t="s">
        <v>298</v>
      </c>
      <c r="Q11" s="225"/>
      <c r="R11" s="226" t="str">
        <f>COUNTA(D42:S42)/2</f>
        <v>0</v>
      </c>
      <c r="S11" s="227" t="s">
        <v>287</v>
      </c>
    </row>
    <row r="12" ht="21.0" customHeight="1">
      <c r="B12" s="228" t="s">
        <v>279</v>
      </c>
      <c r="C12" s="225"/>
      <c r="D12" s="229"/>
      <c r="E12" s="230"/>
      <c r="F12" s="230"/>
      <c r="G12" s="230"/>
      <c r="H12" s="230"/>
      <c r="I12" s="231"/>
      <c r="J12" s="21" t="s">
        <v>280</v>
      </c>
      <c r="T12" s="21" t="s">
        <v>283</v>
      </c>
    </row>
    <row r="13" ht="21.0" customHeight="1">
      <c r="D13" s="21" t="s">
        <v>285</v>
      </c>
      <c r="J13" s="21"/>
      <c r="P13" s="35" t="s">
        <v>288</v>
      </c>
      <c r="Q13" s="232"/>
      <c r="R13" s="233" t="s">
        <v>289</v>
      </c>
      <c r="S13" s="233" t="s">
        <v>290</v>
      </c>
      <c r="T13" s="234" t="s">
        <v>291</v>
      </c>
      <c r="U13" s="235"/>
      <c r="V13" s="236" t="s">
        <v>292</v>
      </c>
    </row>
    <row r="14" ht="21.0" customHeight="1">
      <c r="B14" s="237" t="s">
        <v>419</v>
      </c>
      <c r="C14" s="238"/>
      <c r="D14" s="239" t="s">
        <v>420</v>
      </c>
      <c r="E14" s="240">
        <v>1.0</v>
      </c>
      <c r="F14" s="240">
        <v>2.0</v>
      </c>
      <c r="G14" s="240">
        <v>3.0</v>
      </c>
      <c r="H14" s="240">
        <v>4.0</v>
      </c>
      <c r="I14" s="240">
        <v>5.0</v>
      </c>
      <c r="J14" s="240">
        <v>6.0</v>
      </c>
      <c r="K14" s="240">
        <v>7.0</v>
      </c>
      <c r="L14" s="240">
        <v>8.0</v>
      </c>
      <c r="M14" s="240">
        <v>9.0</v>
      </c>
      <c r="N14" s="241">
        <v>10.0</v>
      </c>
      <c r="P14" s="42"/>
      <c r="Q14" s="242"/>
      <c r="R14" s="243"/>
      <c r="S14" s="243"/>
      <c r="T14" s="244"/>
      <c r="U14" s="245"/>
      <c r="V14" s="246" t="str">
        <f>R14+S14+T14</f>
        <v>0</v>
      </c>
    </row>
    <row r="15" ht="87.0" customHeight="1">
      <c r="B15" s="247" t="s">
        <v>1</v>
      </c>
      <c r="C15" s="248"/>
      <c r="D15" s="249" t="s">
        <v>50</v>
      </c>
      <c r="E15" s="250"/>
      <c r="F15" s="250"/>
      <c r="G15" s="250"/>
      <c r="H15" s="250"/>
      <c r="I15" s="250"/>
      <c r="J15" s="250"/>
      <c r="K15" s="250"/>
      <c r="L15" s="250"/>
      <c r="M15" s="250"/>
      <c r="N15" s="251"/>
      <c r="Q15" s="252" t="s">
        <v>299</v>
      </c>
      <c r="Y15" t="s">
        <v>421</v>
      </c>
      <c r="Z15" t="s">
        <v>422</v>
      </c>
    </row>
    <row r="16" ht="40.5" customHeight="1">
      <c r="B16" s="253" t="s">
        <v>423</v>
      </c>
      <c r="C16" s="254"/>
      <c r="D16" s="255" t="s">
        <v>424</v>
      </c>
      <c r="E16" s="256"/>
      <c r="F16" s="256"/>
      <c r="G16" s="256"/>
      <c r="H16" s="256"/>
      <c r="I16" s="256"/>
      <c r="J16" s="256"/>
      <c r="K16" s="256"/>
      <c r="L16" s="256"/>
      <c r="M16" s="256"/>
      <c r="N16" s="257"/>
    </row>
    <row r="17" ht="21.0" customHeight="1">
      <c r="D17" s="21"/>
      <c r="Y17" t="s">
        <v>301</v>
      </c>
      <c r="AA17" t="s">
        <v>284</v>
      </c>
      <c r="AB17" t="s">
        <v>293</v>
      </c>
      <c r="AC17" t="str">
        <f>L7</f>
        <v/>
      </c>
    </row>
    <row r="18" ht="21.0" customHeight="1">
      <c r="B18" s="35" t="s">
        <v>425</v>
      </c>
      <c r="C18" s="36"/>
      <c r="D18" s="258" t="s">
        <v>301</v>
      </c>
      <c r="E18" s="211"/>
      <c r="F18" s="211"/>
      <c r="G18" s="211"/>
      <c r="H18" s="211"/>
      <c r="I18" s="211"/>
      <c r="J18" s="211"/>
      <c r="K18" s="211"/>
      <c r="L18" s="211"/>
      <c r="M18" s="211"/>
      <c r="N18" s="211"/>
      <c r="O18" s="211"/>
      <c r="P18" s="211"/>
      <c r="Q18" s="211"/>
      <c r="R18" s="211"/>
      <c r="S18" s="259"/>
      <c r="Y18" t="s">
        <v>345</v>
      </c>
      <c r="Z18" t="s">
        <v>346</v>
      </c>
      <c r="AA18">
        <v>1.0</v>
      </c>
      <c r="AB18">
        <v>2.0</v>
      </c>
      <c r="AC18">
        <v>3.0</v>
      </c>
      <c r="AD18">
        <v>4.0</v>
      </c>
      <c r="AE18">
        <v>5.0</v>
      </c>
      <c r="AF18">
        <v>6.0</v>
      </c>
      <c r="AG18">
        <v>7.0</v>
      </c>
      <c r="AH18">
        <v>8.0</v>
      </c>
      <c r="AI18">
        <v>9.0</v>
      </c>
      <c r="AJ18">
        <v>10.0</v>
      </c>
      <c r="AK18">
        <v>11.0</v>
      </c>
      <c r="AL18">
        <v>12.0</v>
      </c>
      <c r="AM18">
        <v>13.0</v>
      </c>
      <c r="AN18">
        <v>14.0</v>
      </c>
    </row>
    <row r="19" ht="21.0" customHeight="1">
      <c r="B19" s="42"/>
      <c r="C19" s="43"/>
      <c r="D19" s="260" t="s">
        <v>426</v>
      </c>
      <c r="E19" s="261" t="s">
        <v>427</v>
      </c>
      <c r="F19" s="260" t="s">
        <v>309</v>
      </c>
      <c r="G19" s="262" t="s">
        <v>310</v>
      </c>
      <c r="H19" s="262" t="s">
        <v>311</v>
      </c>
      <c r="I19" s="262" t="s">
        <v>312</v>
      </c>
      <c r="J19" s="263" t="s">
        <v>428</v>
      </c>
      <c r="K19" s="263" t="s">
        <v>429</v>
      </c>
      <c r="L19" s="263" t="s">
        <v>430</v>
      </c>
      <c r="M19" s="263" t="s">
        <v>431</v>
      </c>
      <c r="N19" s="263" t="s">
        <v>432</v>
      </c>
      <c r="O19" s="263" t="s">
        <v>433</v>
      </c>
      <c r="P19" s="263" t="s">
        <v>434</v>
      </c>
      <c r="Q19" s="263" t="s">
        <v>435</v>
      </c>
      <c r="R19" s="263" t="s">
        <v>436</v>
      </c>
      <c r="S19" s="264" t="s">
        <v>437</v>
      </c>
      <c r="T19" s="1"/>
      <c r="U19" s="1"/>
      <c r="V19" s="1"/>
      <c r="W19" s="1"/>
      <c r="X19" s="1"/>
      <c r="Y19" s="1" t="s">
        <v>438</v>
      </c>
      <c r="Z19" s="1" t="s">
        <v>439</v>
      </c>
      <c r="AA19" s="1" t="s">
        <v>309</v>
      </c>
      <c r="AB19" s="1" t="s">
        <v>310</v>
      </c>
      <c r="AC19" s="1" t="s">
        <v>311</v>
      </c>
      <c r="AD19" s="1" t="s">
        <v>312</v>
      </c>
      <c r="AE19" s="1" t="s">
        <v>428</v>
      </c>
      <c r="AF19" s="1" t="s">
        <v>429</v>
      </c>
      <c r="AG19" s="1" t="s">
        <v>430</v>
      </c>
      <c r="AH19" s="1" t="s">
        <v>431</v>
      </c>
      <c r="AI19" s="1" t="s">
        <v>432</v>
      </c>
      <c r="AJ19" s="1" t="s">
        <v>433</v>
      </c>
      <c r="AK19" s="1" t="s">
        <v>434</v>
      </c>
      <c r="AL19" s="1" t="s">
        <v>435</v>
      </c>
      <c r="AM19" s="1" t="s">
        <v>436</v>
      </c>
      <c r="AN19" s="1" t="s">
        <v>437</v>
      </c>
      <c r="AO19" s="1"/>
    </row>
    <row r="20" ht="21.0" customHeight="1">
      <c r="B20" s="265" t="s">
        <v>440</v>
      </c>
      <c r="C20" s="266"/>
      <c r="D20" s="267"/>
      <c r="E20" s="268"/>
      <c r="F20" s="269"/>
      <c r="G20" s="270"/>
      <c r="H20" s="270"/>
      <c r="I20" s="270"/>
      <c r="J20" s="271"/>
      <c r="K20" s="271"/>
      <c r="L20" s="271"/>
      <c r="M20" s="271"/>
      <c r="N20" s="271"/>
      <c r="O20" s="271"/>
      <c r="P20" s="271"/>
      <c r="Q20" s="271"/>
      <c r="R20" s="271"/>
      <c r="S20" s="272"/>
      <c r="Y20" s="30" t="str">
        <f t="shared" ref="Y20:AN20" si="1">IF(D20="","",CONCATENATE(D20,$AA$17,$AC$17,$AB$17,Y18))</f>
        <v/>
      </c>
      <c r="Z20" s="30" t="str">
        <f t="shared" si="1"/>
        <v/>
      </c>
      <c r="AA20" s="30" t="str">
        <f t="shared" si="1"/>
        <v/>
      </c>
      <c r="AB20" s="30" t="str">
        <f t="shared" si="1"/>
        <v/>
      </c>
      <c r="AC20" s="30" t="str">
        <f t="shared" si="1"/>
        <v/>
      </c>
      <c r="AD20" s="30" t="str">
        <f t="shared" si="1"/>
        <v/>
      </c>
      <c r="AE20" s="30" t="str">
        <f t="shared" si="1"/>
        <v/>
      </c>
      <c r="AF20" s="30" t="str">
        <f t="shared" si="1"/>
        <v/>
      </c>
      <c r="AG20" s="30" t="str">
        <f t="shared" si="1"/>
        <v/>
      </c>
      <c r="AH20" s="30" t="str">
        <f t="shared" si="1"/>
        <v/>
      </c>
      <c r="AI20" s="30" t="str">
        <f t="shared" si="1"/>
        <v/>
      </c>
      <c r="AJ20" s="30" t="str">
        <f t="shared" si="1"/>
        <v/>
      </c>
      <c r="AK20" s="30" t="str">
        <f t="shared" si="1"/>
        <v/>
      </c>
      <c r="AL20" s="30" t="str">
        <f t="shared" si="1"/>
        <v/>
      </c>
      <c r="AM20" s="30" t="str">
        <f t="shared" si="1"/>
        <v/>
      </c>
      <c r="AN20" s="30" t="str">
        <f t="shared" si="1"/>
        <v/>
      </c>
    </row>
    <row r="21" ht="21.0" customHeight="1">
      <c r="B21" s="273" t="s">
        <v>347</v>
      </c>
      <c r="C21" s="274"/>
      <c r="D21" s="275"/>
      <c r="E21" s="71"/>
      <c r="F21" s="75"/>
      <c r="G21" s="73"/>
      <c r="H21" s="73"/>
      <c r="I21" s="73"/>
      <c r="J21" s="276"/>
      <c r="K21" s="276"/>
      <c r="L21" s="276"/>
      <c r="M21" s="276"/>
      <c r="N21" s="276"/>
      <c r="O21" s="276"/>
      <c r="P21" s="276"/>
      <c r="Q21" s="276"/>
      <c r="R21" s="276"/>
      <c r="S21" s="277"/>
    </row>
    <row r="22" ht="21.0" customHeight="1">
      <c r="B22" s="273" t="s">
        <v>348</v>
      </c>
      <c r="C22" s="274"/>
      <c r="D22" s="275"/>
      <c r="E22" s="71"/>
      <c r="F22" s="75"/>
      <c r="G22" s="73"/>
      <c r="H22" s="73"/>
      <c r="I22" s="73"/>
      <c r="J22" s="276"/>
      <c r="K22" s="276"/>
      <c r="L22" s="276"/>
      <c r="M22" s="276"/>
      <c r="N22" s="276"/>
      <c r="O22" s="276"/>
      <c r="P22" s="276"/>
      <c r="Q22" s="276"/>
      <c r="R22" s="276"/>
      <c r="S22" s="277"/>
    </row>
    <row r="23" ht="15.75" customHeight="1">
      <c r="B23" s="273" t="s">
        <v>441</v>
      </c>
      <c r="C23" s="274"/>
      <c r="D23" s="278"/>
      <c r="E23" s="279"/>
      <c r="F23" s="75"/>
      <c r="G23" s="73"/>
      <c r="H23" s="73"/>
      <c r="I23" s="73"/>
      <c r="J23" s="276"/>
      <c r="K23" s="276"/>
      <c r="L23" s="276"/>
      <c r="M23" s="276"/>
      <c r="N23" s="276"/>
      <c r="O23" s="276"/>
      <c r="P23" s="276"/>
      <c r="Q23" s="276"/>
      <c r="R23" s="276"/>
      <c r="S23" s="277"/>
      <c r="T23" s="21" t="s">
        <v>442</v>
      </c>
    </row>
    <row r="24" ht="21.0" customHeight="1">
      <c r="B24" s="280" t="s">
        <v>443</v>
      </c>
      <c r="C24" s="47"/>
      <c r="D24" s="281" t="str">
        <f t="shared" ref="D24:S24" si="2">IF(D23="","",HLOOKUP(D23,$E$15:$N$16,2,0))</f>
        <v/>
      </c>
      <c r="E24" s="282" t="str">
        <f t="shared" si="2"/>
        <v/>
      </c>
      <c r="F24" s="283" t="str">
        <f t="shared" si="2"/>
        <v/>
      </c>
      <c r="G24" s="284" t="str">
        <f t="shared" si="2"/>
        <v/>
      </c>
      <c r="H24" s="284" t="str">
        <f t="shared" si="2"/>
        <v/>
      </c>
      <c r="I24" s="284" t="str">
        <f t="shared" si="2"/>
        <v/>
      </c>
      <c r="J24" s="284" t="str">
        <f t="shared" si="2"/>
        <v/>
      </c>
      <c r="K24" s="284" t="str">
        <f t="shared" si="2"/>
        <v/>
      </c>
      <c r="L24" s="284" t="str">
        <f t="shared" si="2"/>
        <v/>
      </c>
      <c r="M24" s="284" t="str">
        <f t="shared" si="2"/>
        <v/>
      </c>
      <c r="N24" s="284" t="str">
        <f t="shared" si="2"/>
        <v/>
      </c>
      <c r="O24" s="284" t="str">
        <f t="shared" si="2"/>
        <v/>
      </c>
      <c r="P24" s="284" t="str">
        <f t="shared" si="2"/>
        <v/>
      </c>
      <c r="Q24" s="284" t="str">
        <f t="shared" si="2"/>
        <v/>
      </c>
      <c r="R24" s="284" t="str">
        <f t="shared" si="2"/>
        <v/>
      </c>
      <c r="S24" s="285" t="str">
        <f t="shared" si="2"/>
        <v/>
      </c>
      <c r="Y24" t="s">
        <v>302</v>
      </c>
      <c r="AA24" t="s">
        <v>444</v>
      </c>
    </row>
    <row r="25" ht="21.0" customHeight="1">
      <c r="B25" s="35" t="s">
        <v>425</v>
      </c>
      <c r="C25" s="36"/>
      <c r="D25" s="258" t="s">
        <v>302</v>
      </c>
      <c r="E25" s="211"/>
      <c r="F25" s="211"/>
      <c r="G25" s="211"/>
      <c r="H25" s="211"/>
      <c r="I25" s="211"/>
      <c r="J25" s="211"/>
      <c r="K25" s="211"/>
      <c r="L25" s="211"/>
      <c r="M25" s="211"/>
      <c r="N25" s="211"/>
      <c r="O25" s="211"/>
      <c r="P25" s="211"/>
      <c r="Q25" s="211"/>
      <c r="R25" s="211"/>
      <c r="S25" s="259"/>
      <c r="Y25" t="s">
        <v>341</v>
      </c>
      <c r="Z25">
        <v>1.0</v>
      </c>
      <c r="AA25">
        <v>2.0</v>
      </c>
      <c r="AB25">
        <v>3.0</v>
      </c>
      <c r="AC25">
        <v>4.0</v>
      </c>
      <c r="AD25">
        <v>5.0</v>
      </c>
      <c r="AE25">
        <v>6.0</v>
      </c>
      <c r="AF25">
        <v>7.0</v>
      </c>
    </row>
    <row r="26" ht="21.0" customHeight="1">
      <c r="B26" s="42"/>
      <c r="C26" s="43"/>
      <c r="D26" s="286" t="s">
        <v>445</v>
      </c>
      <c r="E26" s="231"/>
      <c r="F26" s="287" t="s">
        <v>315</v>
      </c>
      <c r="G26" s="245"/>
      <c r="H26" s="288" t="s">
        <v>316</v>
      </c>
      <c r="I26" s="245"/>
      <c r="J26" s="288" t="s">
        <v>317</v>
      </c>
      <c r="K26" s="245"/>
      <c r="L26" s="288" t="s">
        <v>318</v>
      </c>
      <c r="M26" s="245"/>
      <c r="N26" s="289" t="s">
        <v>370</v>
      </c>
      <c r="O26" s="245"/>
      <c r="P26" s="289" t="s">
        <v>371</v>
      </c>
      <c r="Q26" s="245"/>
      <c r="R26" s="289" t="s">
        <v>446</v>
      </c>
      <c r="S26" s="231"/>
      <c r="Y26" t="s">
        <v>447</v>
      </c>
      <c r="Z26" t="s">
        <v>315</v>
      </c>
      <c r="AA26" t="s">
        <v>316</v>
      </c>
      <c r="AB26" t="s">
        <v>317</v>
      </c>
      <c r="AC26" t="s">
        <v>318</v>
      </c>
      <c r="AD26" t="s">
        <v>370</v>
      </c>
      <c r="AE26" t="s">
        <v>371</v>
      </c>
      <c r="AF26" t="s">
        <v>446</v>
      </c>
    </row>
    <row r="27" ht="21.0" customHeight="1">
      <c r="B27" s="265" t="s">
        <v>440</v>
      </c>
      <c r="C27" s="266"/>
      <c r="D27" s="290"/>
      <c r="E27" s="291"/>
      <c r="F27" s="290"/>
      <c r="G27" s="291"/>
      <c r="H27" s="291"/>
      <c r="I27" s="291"/>
      <c r="J27" s="291"/>
      <c r="K27" s="291"/>
      <c r="L27" s="291"/>
      <c r="M27" s="291"/>
      <c r="N27" s="292"/>
      <c r="O27" s="292"/>
      <c r="P27" s="292"/>
      <c r="Q27" s="292"/>
      <c r="R27" s="292"/>
      <c r="S27" s="293"/>
      <c r="T27" s="21"/>
      <c r="Y27" s="30" t="str">
        <f>IF(D27="","",CONCATENATE(D27,$AA$24,E27,$AA$17,$AC$17,$AB$17,Y25))</f>
        <v/>
      </c>
      <c r="Z27" s="30" t="str">
        <f>IF(F27="","",CONCATENATE(F27,$AA$24,G27,$AA$17,$AC$17,$AB$17,Z25))</f>
        <v/>
      </c>
      <c r="AA27" s="30" t="str">
        <f>IF(H27="","",CONCATENATE(H27,$AA$24,I27,$AA$17,$AC$17,$AB$17,AA25))</f>
        <v/>
      </c>
      <c r="AB27" s="30" t="str">
        <f>IF(J27="","",CONCATENATE(J27,$AA$24,K27,$AA$17,$AC$17,$AB$17,AB25))</f>
        <v/>
      </c>
      <c r="AC27" s="30" t="str">
        <f>IF(L27="","",CONCATENATE(L27,$AA$24,M27,$AA$17,$AC$17,$AB$17,AC25))</f>
        <v/>
      </c>
      <c r="AD27" s="30" t="str">
        <f>IF(N27="","",CONCATENATE(N27,$AA$24,O27,$AA$17,$AC$17,$AB$17,AD25))</f>
        <v/>
      </c>
      <c r="AE27" s="30" t="str">
        <f>IF(P27="","",CONCATENATE(P27,$AA$24,Q27,$AA$17,$AC$17,$AB$17,AE25))</f>
        <v/>
      </c>
      <c r="AF27" s="30" t="str">
        <f>IF(R27="","",CONCATENATE(R27,$AA$24,S27,$AA$17,$AC$17,$AB$17,AF25))</f>
        <v/>
      </c>
    </row>
    <row r="28" ht="21.0" customHeight="1">
      <c r="B28" s="273" t="s">
        <v>347</v>
      </c>
      <c r="C28" s="274"/>
      <c r="D28" s="294"/>
      <c r="E28" s="295"/>
      <c r="F28" s="294"/>
      <c r="G28" s="295"/>
      <c r="H28" s="295"/>
      <c r="I28" s="295"/>
      <c r="J28" s="295"/>
      <c r="K28" s="295"/>
      <c r="L28" s="295"/>
      <c r="M28" s="295"/>
      <c r="N28" s="296"/>
      <c r="O28" s="296"/>
      <c r="P28" s="296"/>
      <c r="Q28" s="296"/>
      <c r="R28" s="296"/>
      <c r="S28" s="297"/>
      <c r="Y28" t="str">
        <f>D27</f>
        <v/>
      </c>
      <c r="Z28" t="str">
        <f>F27</f>
        <v/>
      </c>
      <c r="AA28" t="str">
        <f>H27</f>
        <v/>
      </c>
      <c r="AB28" t="str">
        <f>J27</f>
        <v/>
      </c>
      <c r="AC28" t="str">
        <f>L27</f>
        <v/>
      </c>
      <c r="AD28" t="str">
        <f>N27</f>
        <v/>
      </c>
      <c r="AE28" t="str">
        <f>P27</f>
        <v/>
      </c>
      <c r="AF28" t="str">
        <f>R27</f>
        <v/>
      </c>
    </row>
    <row r="29" ht="21.0" customHeight="1">
      <c r="B29" s="273" t="s">
        <v>348</v>
      </c>
      <c r="C29" s="274"/>
      <c r="D29" s="294"/>
      <c r="E29" s="295"/>
      <c r="F29" s="294"/>
      <c r="G29" s="295"/>
      <c r="H29" s="295"/>
      <c r="I29" s="295"/>
      <c r="J29" s="295"/>
      <c r="K29" s="295"/>
      <c r="L29" s="295"/>
      <c r="M29" s="295"/>
      <c r="N29" s="296"/>
      <c r="O29" s="296"/>
      <c r="P29" s="296"/>
      <c r="Q29" s="296"/>
      <c r="R29" s="296"/>
      <c r="S29" s="298"/>
      <c r="Y29" t="str">
        <f>E27</f>
        <v/>
      </c>
      <c r="Z29" t="str">
        <f>G27</f>
        <v/>
      </c>
      <c r="AA29" t="str">
        <f>I27</f>
        <v/>
      </c>
      <c r="AB29" t="str">
        <f>K27</f>
        <v/>
      </c>
      <c r="AC29" t="str">
        <f>M27</f>
        <v/>
      </c>
      <c r="AD29" t="str">
        <f>O27</f>
        <v/>
      </c>
      <c r="AE29" t="str">
        <f>Q27</f>
        <v/>
      </c>
      <c r="AF29" t="str">
        <f>S27</f>
        <v/>
      </c>
    </row>
    <row r="30" ht="21.0" customHeight="1">
      <c r="B30" s="273" t="s">
        <v>441</v>
      </c>
      <c r="C30" s="274"/>
      <c r="D30" s="299"/>
      <c r="E30" s="300"/>
      <c r="F30" s="299"/>
      <c r="G30" s="300"/>
      <c r="H30" s="300"/>
      <c r="I30" s="300"/>
      <c r="J30" s="300"/>
      <c r="K30" s="300"/>
      <c r="L30" s="300"/>
      <c r="M30" s="300"/>
      <c r="N30" s="301"/>
      <c r="O30" s="301"/>
      <c r="P30" s="301"/>
      <c r="Q30" s="301"/>
      <c r="R30" s="301"/>
      <c r="S30" s="302"/>
      <c r="T30" s="21" t="s">
        <v>442</v>
      </c>
      <c r="Y30" t="str">
        <f>D29</f>
        <v/>
      </c>
      <c r="Z30" t="str">
        <f>F29</f>
        <v/>
      </c>
      <c r="AA30" t="str">
        <f>H29</f>
        <v/>
      </c>
      <c r="AB30" t="str">
        <f>J29</f>
        <v/>
      </c>
      <c r="AC30" t="str">
        <f>L29</f>
        <v/>
      </c>
      <c r="AD30" t="str">
        <f>N29</f>
        <v/>
      </c>
      <c r="AE30" t="str">
        <f>P29</f>
        <v/>
      </c>
      <c r="AF30" t="str">
        <f>R29</f>
        <v/>
      </c>
    </row>
    <row r="31" ht="21.0" customHeight="1">
      <c r="B31" s="280" t="s">
        <v>443</v>
      </c>
      <c r="C31" s="47"/>
      <c r="D31" s="303" t="str">
        <f t="shared" ref="D31:S31" si="3">IF(D30="","",HLOOKUP(D30,$E$15:$N$16,2,0))</f>
        <v/>
      </c>
      <c r="E31" s="303" t="str">
        <f t="shared" si="3"/>
        <v/>
      </c>
      <c r="F31" s="303" t="str">
        <f t="shared" si="3"/>
        <v/>
      </c>
      <c r="G31" s="303" t="str">
        <f t="shared" si="3"/>
        <v/>
      </c>
      <c r="H31" s="304" t="str">
        <f t="shared" si="3"/>
        <v/>
      </c>
      <c r="I31" s="304" t="str">
        <f t="shared" si="3"/>
        <v/>
      </c>
      <c r="J31" s="304" t="str">
        <f t="shared" si="3"/>
        <v/>
      </c>
      <c r="K31" s="304" t="str">
        <f t="shared" si="3"/>
        <v/>
      </c>
      <c r="L31" s="304" t="str">
        <f t="shared" si="3"/>
        <v/>
      </c>
      <c r="M31" s="304" t="str">
        <f t="shared" si="3"/>
        <v/>
      </c>
      <c r="N31" s="304" t="str">
        <f t="shared" si="3"/>
        <v/>
      </c>
      <c r="O31" s="304" t="str">
        <f t="shared" si="3"/>
        <v/>
      </c>
      <c r="P31" s="304" t="str">
        <f t="shared" si="3"/>
        <v/>
      </c>
      <c r="Q31" s="304" t="str">
        <f t="shared" si="3"/>
        <v/>
      </c>
      <c r="R31" s="305" t="str">
        <f t="shared" si="3"/>
        <v/>
      </c>
      <c r="S31" s="305" t="str">
        <f t="shared" si="3"/>
        <v/>
      </c>
      <c r="Y31" t="str">
        <f>E29</f>
        <v/>
      </c>
      <c r="Z31" t="str">
        <f>G29</f>
        <v/>
      </c>
      <c r="AA31" t="str">
        <f>I29</f>
        <v/>
      </c>
      <c r="AB31" t="str">
        <f>K29</f>
        <v/>
      </c>
      <c r="AC31" t="str">
        <f>M29</f>
        <v/>
      </c>
      <c r="AD31" t="str">
        <f>O29</f>
        <v/>
      </c>
      <c r="AE31" t="str">
        <f>Q29</f>
        <v/>
      </c>
      <c r="AF31" t="str">
        <f>S29</f>
        <v/>
      </c>
    </row>
    <row r="32" ht="21.0" customHeight="1"/>
    <row r="33" ht="21.0" customHeight="1">
      <c r="B33" s="35" t="s">
        <v>448</v>
      </c>
      <c r="C33" s="36"/>
      <c r="D33" s="306" t="s">
        <v>349</v>
      </c>
      <c r="E33" s="211"/>
      <c r="F33" s="211"/>
      <c r="G33" s="211"/>
      <c r="H33" s="211"/>
      <c r="I33" s="211"/>
      <c r="J33" s="211"/>
      <c r="K33" s="211"/>
      <c r="L33" s="211"/>
      <c r="M33" s="211"/>
      <c r="N33" s="211"/>
      <c r="O33" s="211"/>
      <c r="P33" s="211"/>
      <c r="Q33" s="211"/>
      <c r="R33" s="211"/>
      <c r="S33" s="259"/>
      <c r="Y33" t="s">
        <v>349</v>
      </c>
      <c r="AA33" t="s">
        <v>284</v>
      </c>
      <c r="AB33" t="s">
        <v>293</v>
      </c>
    </row>
    <row r="34" ht="21.0" customHeight="1">
      <c r="B34" s="42"/>
      <c r="C34" s="43"/>
      <c r="D34" s="260" t="s">
        <v>449</v>
      </c>
      <c r="E34" s="261" t="s">
        <v>450</v>
      </c>
      <c r="F34" s="260" t="s">
        <v>331</v>
      </c>
      <c r="G34" s="262" t="s">
        <v>332</v>
      </c>
      <c r="H34" s="262" t="s">
        <v>333</v>
      </c>
      <c r="I34" s="262" t="s">
        <v>334</v>
      </c>
      <c r="J34" s="263" t="s">
        <v>451</v>
      </c>
      <c r="K34" s="263" t="s">
        <v>452</v>
      </c>
      <c r="L34" s="263" t="s">
        <v>453</v>
      </c>
      <c r="M34" s="263" t="s">
        <v>454</v>
      </c>
      <c r="N34" s="263" t="s">
        <v>455</v>
      </c>
      <c r="O34" s="263" t="s">
        <v>456</v>
      </c>
      <c r="P34" s="263" t="s">
        <v>457</v>
      </c>
      <c r="Q34" s="263" t="s">
        <v>458</v>
      </c>
      <c r="R34" s="263" t="s">
        <v>459</v>
      </c>
      <c r="S34" s="264" t="s">
        <v>460</v>
      </c>
      <c r="T34" s="1"/>
      <c r="U34" s="1"/>
      <c r="V34" s="1"/>
      <c r="W34" s="1"/>
      <c r="X34" s="1"/>
      <c r="Y34" t="s">
        <v>345</v>
      </c>
      <c r="Z34" t="s">
        <v>346</v>
      </c>
      <c r="AA34">
        <v>1.0</v>
      </c>
      <c r="AB34">
        <v>2.0</v>
      </c>
      <c r="AC34">
        <v>3.0</v>
      </c>
      <c r="AD34">
        <v>4.0</v>
      </c>
      <c r="AE34">
        <v>5.0</v>
      </c>
      <c r="AF34">
        <v>6.0</v>
      </c>
      <c r="AG34">
        <v>7.0</v>
      </c>
      <c r="AH34">
        <v>8.0</v>
      </c>
      <c r="AI34">
        <v>9.0</v>
      </c>
      <c r="AJ34">
        <v>10.0</v>
      </c>
      <c r="AK34">
        <v>11.0</v>
      </c>
      <c r="AL34">
        <v>12.0</v>
      </c>
      <c r="AM34">
        <v>13.0</v>
      </c>
      <c r="AN34">
        <v>14.0</v>
      </c>
    </row>
    <row r="35" ht="21.0" customHeight="1">
      <c r="B35" s="265" t="s">
        <v>440</v>
      </c>
      <c r="C35" s="266"/>
      <c r="D35" s="267"/>
      <c r="E35" s="268"/>
      <c r="F35" s="269"/>
      <c r="G35" s="270"/>
      <c r="H35" s="270"/>
      <c r="I35" s="270"/>
      <c r="J35" s="271"/>
      <c r="K35" s="271"/>
      <c r="L35" s="271"/>
      <c r="M35" s="271"/>
      <c r="N35" s="271"/>
      <c r="O35" s="271"/>
      <c r="P35" s="271"/>
      <c r="Q35" s="271"/>
      <c r="R35" s="271"/>
      <c r="S35" s="272"/>
      <c r="Y35" s="1" t="s">
        <v>461</v>
      </c>
      <c r="Z35" s="1" t="s">
        <v>462</v>
      </c>
      <c r="AA35" s="1" t="s">
        <v>331</v>
      </c>
      <c r="AB35" s="1" t="s">
        <v>332</v>
      </c>
      <c r="AC35" s="1" t="s">
        <v>333</v>
      </c>
      <c r="AD35" s="1" t="s">
        <v>334</v>
      </c>
      <c r="AE35" s="1" t="s">
        <v>451</v>
      </c>
      <c r="AF35" s="1" t="s">
        <v>452</v>
      </c>
      <c r="AG35" s="1" t="s">
        <v>453</v>
      </c>
      <c r="AH35" s="1" t="s">
        <v>454</v>
      </c>
      <c r="AI35" s="1" t="s">
        <v>455</v>
      </c>
      <c r="AJ35" s="1" t="s">
        <v>456</v>
      </c>
      <c r="AK35" s="1" t="s">
        <v>457</v>
      </c>
      <c r="AL35" s="1" t="s">
        <v>458</v>
      </c>
      <c r="AM35" s="1" t="s">
        <v>459</v>
      </c>
      <c r="AN35" s="1" t="s">
        <v>460</v>
      </c>
      <c r="AO35" s="1"/>
    </row>
    <row r="36" ht="15.75" customHeight="1">
      <c r="B36" s="273" t="s">
        <v>347</v>
      </c>
      <c r="C36" s="274"/>
      <c r="D36" s="275"/>
      <c r="E36" s="71"/>
      <c r="F36" s="75"/>
      <c r="G36" s="73"/>
      <c r="H36" s="73"/>
      <c r="I36" s="73"/>
      <c r="J36" s="276"/>
      <c r="K36" s="276"/>
      <c r="L36" s="276"/>
      <c r="M36" s="276"/>
      <c r="N36" s="276"/>
      <c r="O36" s="276"/>
      <c r="P36" s="276"/>
      <c r="Q36" s="276"/>
      <c r="R36" s="276"/>
      <c r="S36" s="277"/>
      <c r="Y36" s="30" t="str">
        <f t="shared" ref="Y36:AN36" si="4">IF(D35="","",CONCATENATE(D35,$AA$17,$AC$17,$AB$17,Y34))</f>
        <v/>
      </c>
      <c r="Z36" s="30" t="str">
        <f t="shared" si="4"/>
        <v/>
      </c>
      <c r="AA36" s="30" t="str">
        <f t="shared" si="4"/>
        <v/>
      </c>
      <c r="AB36" s="30" t="str">
        <f t="shared" si="4"/>
        <v/>
      </c>
      <c r="AC36" s="30" t="str">
        <f t="shared" si="4"/>
        <v/>
      </c>
      <c r="AD36" s="30" t="str">
        <f t="shared" si="4"/>
        <v/>
      </c>
      <c r="AE36" s="30" t="str">
        <f t="shared" si="4"/>
        <v/>
      </c>
      <c r="AF36" s="30" t="str">
        <f t="shared" si="4"/>
        <v/>
      </c>
      <c r="AG36" s="30" t="str">
        <f t="shared" si="4"/>
        <v/>
      </c>
      <c r="AH36" s="30" t="str">
        <f t="shared" si="4"/>
        <v/>
      </c>
      <c r="AI36" s="30" t="str">
        <f t="shared" si="4"/>
        <v/>
      </c>
      <c r="AJ36" s="30" t="str">
        <f t="shared" si="4"/>
        <v/>
      </c>
      <c r="AK36" s="30" t="str">
        <f t="shared" si="4"/>
        <v/>
      </c>
      <c r="AL36" s="30" t="str">
        <f t="shared" si="4"/>
        <v/>
      </c>
      <c r="AM36" s="30" t="str">
        <f t="shared" si="4"/>
        <v/>
      </c>
      <c r="AN36" s="30" t="str">
        <f t="shared" si="4"/>
        <v/>
      </c>
    </row>
    <row r="37" ht="21.0" customHeight="1">
      <c r="B37" s="273" t="s">
        <v>348</v>
      </c>
      <c r="C37" s="274"/>
      <c r="D37" s="275"/>
      <c r="E37" s="71"/>
      <c r="F37" s="75"/>
      <c r="G37" s="73"/>
      <c r="H37" s="73"/>
      <c r="I37" s="73"/>
      <c r="J37" s="276"/>
      <c r="K37" s="276"/>
      <c r="L37" s="276"/>
      <c r="M37" s="276"/>
      <c r="N37" s="276"/>
      <c r="O37" s="276"/>
      <c r="P37" s="276"/>
      <c r="Q37" s="276"/>
      <c r="R37" s="276"/>
      <c r="S37" s="277"/>
    </row>
    <row r="38" ht="21.0" customHeight="1">
      <c r="B38" s="273" t="s">
        <v>441</v>
      </c>
      <c r="C38" s="274"/>
      <c r="D38" s="307"/>
      <c r="E38" s="308"/>
      <c r="F38" s="75"/>
      <c r="G38" s="73"/>
      <c r="H38" s="73"/>
      <c r="I38" s="73"/>
      <c r="J38" s="276"/>
      <c r="K38" s="276"/>
      <c r="L38" s="276"/>
      <c r="M38" s="276"/>
      <c r="N38" s="276"/>
      <c r="O38" s="276"/>
      <c r="P38" s="276"/>
      <c r="Q38" s="276"/>
      <c r="R38" s="276"/>
      <c r="S38" s="277"/>
      <c r="T38" s="21" t="s">
        <v>442</v>
      </c>
    </row>
    <row r="39" ht="21.0" customHeight="1">
      <c r="B39" s="280" t="s">
        <v>443</v>
      </c>
      <c r="C39" s="47"/>
      <c r="D39" s="281" t="str">
        <f t="shared" ref="D39:S39" si="5">IF(D38="","",HLOOKUP(D38,$E$15:$N$16,2,0))</f>
        <v/>
      </c>
      <c r="E39" s="282" t="str">
        <f t="shared" si="5"/>
        <v/>
      </c>
      <c r="F39" s="283" t="str">
        <f t="shared" si="5"/>
        <v/>
      </c>
      <c r="G39" s="284" t="str">
        <f t="shared" si="5"/>
        <v/>
      </c>
      <c r="H39" s="284" t="str">
        <f t="shared" si="5"/>
        <v/>
      </c>
      <c r="I39" s="284" t="str">
        <f t="shared" si="5"/>
        <v/>
      </c>
      <c r="J39" s="284" t="str">
        <f t="shared" si="5"/>
        <v/>
      </c>
      <c r="K39" s="284" t="str">
        <f t="shared" si="5"/>
        <v/>
      </c>
      <c r="L39" s="284" t="str">
        <f t="shared" si="5"/>
        <v/>
      </c>
      <c r="M39" s="284" t="str">
        <f t="shared" si="5"/>
        <v/>
      </c>
      <c r="N39" s="284" t="str">
        <f t="shared" si="5"/>
        <v/>
      </c>
      <c r="O39" s="284" t="str">
        <f t="shared" si="5"/>
        <v/>
      </c>
      <c r="P39" s="284" t="str">
        <f t="shared" si="5"/>
        <v/>
      </c>
      <c r="Q39" s="284" t="str">
        <f t="shared" si="5"/>
        <v/>
      </c>
      <c r="R39" s="284" t="str">
        <f t="shared" si="5"/>
        <v/>
      </c>
      <c r="S39" s="285" t="str">
        <f t="shared" si="5"/>
        <v/>
      </c>
      <c r="Y39" t="s">
        <v>350</v>
      </c>
      <c r="AA39" t="s">
        <v>444</v>
      </c>
    </row>
    <row r="40" ht="21.0" customHeight="1">
      <c r="B40" s="35" t="s">
        <v>448</v>
      </c>
      <c r="C40" s="36"/>
      <c r="D40" s="306" t="s">
        <v>350</v>
      </c>
      <c r="E40" s="211"/>
      <c r="F40" s="211"/>
      <c r="G40" s="211"/>
      <c r="H40" s="211"/>
      <c r="I40" s="211"/>
      <c r="J40" s="211"/>
      <c r="K40" s="211"/>
      <c r="L40" s="211"/>
      <c r="M40" s="211"/>
      <c r="N40" s="211"/>
      <c r="O40" s="211"/>
      <c r="P40" s="211"/>
      <c r="Q40" s="211"/>
      <c r="R40" s="211"/>
      <c r="S40" s="259"/>
      <c r="Y40" t="s">
        <v>341</v>
      </c>
      <c r="Z40">
        <v>1.0</v>
      </c>
      <c r="AA40">
        <v>2.0</v>
      </c>
      <c r="AB40">
        <v>3.0</v>
      </c>
      <c r="AC40">
        <v>4.0</v>
      </c>
      <c r="AD40">
        <v>5.0</v>
      </c>
      <c r="AE40">
        <v>6.0</v>
      </c>
      <c r="AF40">
        <v>7.0</v>
      </c>
    </row>
    <row r="41" ht="21.0" customHeight="1">
      <c r="B41" s="42"/>
      <c r="C41" s="43"/>
      <c r="D41" s="286" t="s">
        <v>463</v>
      </c>
      <c r="E41" s="231"/>
      <c r="F41" s="287" t="s">
        <v>337</v>
      </c>
      <c r="G41" s="245"/>
      <c r="H41" s="288" t="s">
        <v>338</v>
      </c>
      <c r="I41" s="245"/>
      <c r="J41" s="288" t="s">
        <v>339</v>
      </c>
      <c r="K41" s="245"/>
      <c r="L41" s="288" t="s">
        <v>340</v>
      </c>
      <c r="M41" s="245"/>
      <c r="N41" s="289" t="s">
        <v>464</v>
      </c>
      <c r="O41" s="245"/>
      <c r="P41" s="289" t="s">
        <v>465</v>
      </c>
      <c r="Q41" s="245"/>
      <c r="R41" s="289" t="s">
        <v>466</v>
      </c>
      <c r="S41" s="231"/>
      <c r="Y41" t="s">
        <v>467</v>
      </c>
      <c r="Z41" t="s">
        <v>337</v>
      </c>
      <c r="AA41" t="s">
        <v>338</v>
      </c>
      <c r="AB41" t="s">
        <v>339</v>
      </c>
      <c r="AC41" t="s">
        <v>340</v>
      </c>
      <c r="AD41" t="s">
        <v>464</v>
      </c>
      <c r="AE41" t="s">
        <v>465</v>
      </c>
      <c r="AF41" t="s">
        <v>466</v>
      </c>
    </row>
    <row r="42" ht="21.0" customHeight="1">
      <c r="B42" s="265" t="s">
        <v>440</v>
      </c>
      <c r="C42" s="266"/>
      <c r="D42" s="290"/>
      <c r="E42" s="291"/>
      <c r="F42" s="290"/>
      <c r="G42" s="291"/>
      <c r="H42" s="291"/>
      <c r="I42" s="291"/>
      <c r="J42" s="291"/>
      <c r="K42" s="291"/>
      <c r="L42" s="291"/>
      <c r="M42" s="291"/>
      <c r="N42" s="292"/>
      <c r="O42" s="292"/>
      <c r="P42" s="292"/>
      <c r="Q42" s="292"/>
      <c r="R42" s="292"/>
      <c r="S42" s="293"/>
      <c r="T42" s="21"/>
      <c r="Y42" s="30" t="str">
        <f>IF(D42="","",CONCATENATE(D42,$AA$24,E42,$AA$17,$AC$17,$AB$17,Y40))</f>
        <v/>
      </c>
      <c r="Z42" s="30" t="str">
        <f>IF(F42="","",CONCATENATE(F42,$AA$24,G42,$AA$17,$AC$17,$AB$17,Z40))</f>
        <v/>
      </c>
      <c r="AA42" s="30" t="str">
        <f>IF(H42="","",CONCATENATE(H42,$AA$24,I42,$AA$17,$AC$17,$AB$17,AA40))</f>
        <v/>
      </c>
      <c r="AB42" s="30" t="str">
        <f>IF(J42="","",CONCATENATE(J42,$AA$24,K42,$AA$17,$AC$17,$AB$17,AB40))</f>
        <v/>
      </c>
      <c r="AC42" s="30" t="str">
        <f>IF(L42="","",CONCATENATE(L42,$AA$24,M42,$AA$17,$AC$17,$AB$17,AC40))</f>
        <v/>
      </c>
      <c r="AD42" s="30" t="str">
        <f>IF(N42="","",CONCATENATE(N42,$AA$24,O42,$AA$17,$AC$17,$AB$17,AD40))</f>
        <v/>
      </c>
      <c r="AE42" s="30" t="str">
        <f>IF(P42="","",CONCATENATE(P42,$AA$24,Q42,$AA$17,$AC$17,$AB$17,AE40))</f>
        <v/>
      </c>
      <c r="AF42" s="30" t="str">
        <f>IF(R42="","",CONCATENATE(R42,$AA$24,S42,$AA$17,$AC$17,$AB$17,AF40))</f>
        <v/>
      </c>
    </row>
    <row r="43" ht="21.0" customHeight="1">
      <c r="B43" s="273" t="s">
        <v>347</v>
      </c>
      <c r="C43" s="274"/>
      <c r="D43" s="294"/>
      <c r="E43" s="295"/>
      <c r="F43" s="294"/>
      <c r="G43" s="295"/>
      <c r="H43" s="295"/>
      <c r="I43" s="295"/>
      <c r="J43" s="295"/>
      <c r="K43" s="295"/>
      <c r="L43" s="295"/>
      <c r="M43" s="295"/>
      <c r="N43" s="296"/>
      <c r="O43" s="296"/>
      <c r="P43" s="296"/>
      <c r="Q43" s="296"/>
      <c r="R43" s="296"/>
      <c r="S43" s="297"/>
      <c r="Y43" t="str">
        <f>D42</f>
        <v/>
      </c>
      <c r="Z43" t="str">
        <f>F42</f>
        <v/>
      </c>
      <c r="AA43" t="str">
        <f>H42</f>
        <v/>
      </c>
      <c r="AB43" t="str">
        <f>J42</f>
        <v/>
      </c>
      <c r="AC43" t="str">
        <f>L42</f>
        <v/>
      </c>
      <c r="AD43" t="str">
        <f>N42</f>
        <v/>
      </c>
      <c r="AE43" t="str">
        <f>P42</f>
        <v/>
      </c>
      <c r="AF43" t="str">
        <f>R42</f>
        <v/>
      </c>
    </row>
    <row r="44" ht="21.0" customHeight="1">
      <c r="B44" s="273" t="s">
        <v>348</v>
      </c>
      <c r="C44" s="274"/>
      <c r="D44" s="294"/>
      <c r="E44" s="295"/>
      <c r="F44" s="294"/>
      <c r="G44" s="295"/>
      <c r="H44" s="295"/>
      <c r="I44" s="295"/>
      <c r="J44" s="295"/>
      <c r="K44" s="295"/>
      <c r="L44" s="295"/>
      <c r="M44" s="295"/>
      <c r="N44" s="296"/>
      <c r="O44" s="296"/>
      <c r="P44" s="296"/>
      <c r="Q44" s="296"/>
      <c r="R44" s="296"/>
      <c r="S44" s="298"/>
      <c r="Y44" t="str">
        <f>E42</f>
        <v/>
      </c>
      <c r="Z44" t="str">
        <f>G42</f>
        <v/>
      </c>
      <c r="AA44" t="str">
        <f>I42</f>
        <v/>
      </c>
      <c r="AB44" t="str">
        <f>K42</f>
        <v/>
      </c>
      <c r="AC44" t="str">
        <f>M42</f>
        <v/>
      </c>
      <c r="AD44" t="str">
        <f>O42</f>
        <v/>
      </c>
      <c r="AE44" t="str">
        <f>Q42</f>
        <v/>
      </c>
      <c r="AF44" t="str">
        <f>S42</f>
        <v/>
      </c>
    </row>
    <row r="45" ht="21.0" customHeight="1">
      <c r="B45" s="273" t="s">
        <v>441</v>
      </c>
      <c r="C45" s="274"/>
      <c r="D45" s="299"/>
      <c r="E45" s="300"/>
      <c r="F45" s="299"/>
      <c r="G45" s="300"/>
      <c r="H45" s="300"/>
      <c r="I45" s="300"/>
      <c r="J45" s="300"/>
      <c r="K45" s="300"/>
      <c r="L45" s="300"/>
      <c r="M45" s="300"/>
      <c r="N45" s="301"/>
      <c r="O45" s="301"/>
      <c r="P45" s="301"/>
      <c r="Q45" s="301"/>
      <c r="R45" s="301"/>
      <c r="S45" s="302"/>
      <c r="T45" s="21" t="s">
        <v>442</v>
      </c>
      <c r="Y45" t="str">
        <f>D44</f>
        <v/>
      </c>
      <c r="Z45" t="str">
        <f>F44</f>
        <v/>
      </c>
      <c r="AA45" t="str">
        <f>H44</f>
        <v/>
      </c>
      <c r="AB45" t="str">
        <f>J44</f>
        <v/>
      </c>
      <c r="AC45" t="str">
        <f>L44</f>
        <v/>
      </c>
      <c r="AD45" t="str">
        <f>N44</f>
        <v/>
      </c>
      <c r="AE45" t="str">
        <f>P44</f>
        <v/>
      </c>
      <c r="AF45" t="str">
        <f>R44</f>
        <v/>
      </c>
    </row>
    <row r="46" ht="21.0" customHeight="1">
      <c r="B46" s="280" t="s">
        <v>443</v>
      </c>
      <c r="C46" s="47"/>
      <c r="D46" s="303" t="str">
        <f t="shared" ref="D46:S46" si="6">IF(D45="","",HLOOKUP(D45,$E$15:$N$16,2,0))</f>
        <v/>
      </c>
      <c r="E46" s="303" t="str">
        <f t="shared" si="6"/>
        <v/>
      </c>
      <c r="F46" s="303" t="str">
        <f t="shared" si="6"/>
        <v/>
      </c>
      <c r="G46" s="303" t="str">
        <f t="shared" si="6"/>
        <v/>
      </c>
      <c r="H46" s="304" t="str">
        <f t="shared" si="6"/>
        <v/>
      </c>
      <c r="I46" s="304" t="str">
        <f t="shared" si="6"/>
        <v/>
      </c>
      <c r="J46" s="304" t="str">
        <f t="shared" si="6"/>
        <v/>
      </c>
      <c r="K46" s="304" t="str">
        <f t="shared" si="6"/>
        <v/>
      </c>
      <c r="L46" s="304" t="str">
        <f t="shared" si="6"/>
        <v/>
      </c>
      <c r="M46" s="304" t="str">
        <f t="shared" si="6"/>
        <v/>
      </c>
      <c r="N46" s="304" t="str">
        <f t="shared" si="6"/>
        <v/>
      </c>
      <c r="O46" s="304" t="str">
        <f t="shared" si="6"/>
        <v/>
      </c>
      <c r="P46" s="304" t="str">
        <f t="shared" si="6"/>
        <v/>
      </c>
      <c r="Q46" s="304" t="str">
        <f t="shared" si="6"/>
        <v/>
      </c>
      <c r="R46" s="305" t="str">
        <f t="shared" si="6"/>
        <v/>
      </c>
      <c r="S46" s="309" t="str">
        <f t="shared" si="6"/>
        <v/>
      </c>
      <c r="Y46" t="str">
        <f>E44</f>
        <v/>
      </c>
      <c r="Z46" t="str">
        <f>G44</f>
        <v/>
      </c>
      <c r="AA46" t="str">
        <f>I44</f>
        <v/>
      </c>
      <c r="AB46" t="str">
        <f>K44</f>
        <v/>
      </c>
      <c r="AC46" t="str">
        <f>M44</f>
        <v/>
      </c>
      <c r="AD46" t="str">
        <f>O44</f>
        <v/>
      </c>
      <c r="AE46" t="str">
        <f>Q44</f>
        <v/>
      </c>
      <c r="AF46" t="str">
        <f>S44</f>
        <v/>
      </c>
    </row>
    <row r="47" ht="21.0" customHeight="1"/>
    <row r="48" ht="21.0" customHeight="1"/>
    <row r="49" ht="21.0" customHeight="1">
      <c r="B49" s="310" t="s">
        <v>468</v>
      </c>
      <c r="C49" s="311"/>
      <c r="D49" s="312"/>
      <c r="E49" s="313" t="s">
        <v>469</v>
      </c>
      <c r="F49" s="314" t="s">
        <v>470</v>
      </c>
      <c r="G49" s="314" t="s">
        <v>309</v>
      </c>
      <c r="H49" s="314" t="s">
        <v>310</v>
      </c>
      <c r="I49" s="314" t="s">
        <v>311</v>
      </c>
      <c r="J49" s="314" t="s">
        <v>312</v>
      </c>
      <c r="K49" s="39"/>
      <c r="L49" s="315"/>
      <c r="M49" s="315"/>
      <c r="N49" s="316"/>
      <c r="O49" s="313" t="s">
        <v>471</v>
      </c>
      <c r="P49" s="314" t="s">
        <v>472</v>
      </c>
      <c r="Q49" s="314" t="s">
        <v>331</v>
      </c>
      <c r="R49" s="314" t="s">
        <v>332</v>
      </c>
      <c r="S49" s="314" t="s">
        <v>333</v>
      </c>
      <c r="T49" s="314" t="s">
        <v>334</v>
      </c>
      <c r="U49" s="39"/>
      <c r="V49" s="315"/>
      <c r="W49" s="315"/>
      <c r="X49" s="316"/>
    </row>
    <row r="50" ht="21.0" customHeight="1">
      <c r="B50" s="317"/>
      <c r="D50" s="318"/>
      <c r="E50" s="319" t="s">
        <v>428</v>
      </c>
      <c r="F50" s="320" t="s">
        <v>429</v>
      </c>
      <c r="G50" s="320" t="s">
        <v>430</v>
      </c>
      <c r="H50" s="320" t="s">
        <v>431</v>
      </c>
      <c r="I50" s="320" t="s">
        <v>432</v>
      </c>
      <c r="J50" s="320" t="s">
        <v>433</v>
      </c>
      <c r="K50" s="320" t="s">
        <v>473</v>
      </c>
      <c r="L50" s="320" t="s">
        <v>315</v>
      </c>
      <c r="M50" s="320" t="s">
        <v>316</v>
      </c>
      <c r="N50" s="320" t="s">
        <v>317</v>
      </c>
      <c r="O50" s="319" t="s">
        <v>451</v>
      </c>
      <c r="P50" s="320" t="s">
        <v>452</v>
      </c>
      <c r="Q50" s="320" t="s">
        <v>453</v>
      </c>
      <c r="R50" s="320" t="s">
        <v>454</v>
      </c>
      <c r="S50" s="320" t="s">
        <v>455</v>
      </c>
      <c r="T50" s="320" t="s">
        <v>456</v>
      </c>
      <c r="U50" s="320" t="s">
        <v>474</v>
      </c>
      <c r="V50" s="320" t="s">
        <v>475</v>
      </c>
      <c r="W50" s="320" t="s">
        <v>476</v>
      </c>
      <c r="X50" s="321" t="s">
        <v>477</v>
      </c>
    </row>
    <row r="51" ht="21.0" customHeight="1">
      <c r="B51" s="319" t="s">
        <v>478</v>
      </c>
      <c r="C51" s="320" t="s">
        <v>405</v>
      </c>
      <c r="D51" s="322" t="s">
        <v>479</v>
      </c>
      <c r="E51" s="319" t="s">
        <v>434</v>
      </c>
      <c r="F51" s="320" t="s">
        <v>435</v>
      </c>
      <c r="G51" s="320" t="s">
        <v>436</v>
      </c>
      <c r="H51" s="320" t="s">
        <v>437</v>
      </c>
      <c r="I51" s="320"/>
      <c r="J51" s="320"/>
      <c r="K51" s="320" t="s">
        <v>480</v>
      </c>
      <c r="L51" s="320" t="s">
        <v>481</v>
      </c>
      <c r="M51" s="320" t="s">
        <v>482</v>
      </c>
      <c r="N51" s="320" t="s">
        <v>483</v>
      </c>
      <c r="O51" s="319" t="s">
        <v>457</v>
      </c>
      <c r="P51" s="320" t="s">
        <v>458</v>
      </c>
      <c r="Q51" s="320" t="s">
        <v>459</v>
      </c>
      <c r="R51" s="320" t="s">
        <v>460</v>
      </c>
      <c r="S51" s="320"/>
      <c r="T51" s="320"/>
      <c r="U51" s="320" t="s">
        <v>484</v>
      </c>
      <c r="V51" s="320" t="s">
        <v>485</v>
      </c>
      <c r="W51" s="320" t="s">
        <v>486</v>
      </c>
      <c r="X51" s="321" t="s">
        <v>487</v>
      </c>
    </row>
    <row r="52" ht="13.5" customHeight="1">
      <c r="B52" s="319" t="str">
        <f>D7</f>
        <v/>
      </c>
      <c r="C52" s="323" t="str">
        <f>'地域クラブ活動・地域移行部活動用印刷シート'!E22</f>
        <v> 0 </v>
      </c>
      <c r="D52" s="322" t="str">
        <f>V14</f>
        <v>0</v>
      </c>
      <c r="E52" s="324" t="str">
        <f t="shared" ref="E52:J52" si="7">Y20</f>
        <v/>
      </c>
      <c r="F52" s="325" t="str">
        <f t="shared" si="7"/>
        <v/>
      </c>
      <c r="G52" s="325" t="str">
        <f t="shared" si="7"/>
        <v/>
      </c>
      <c r="H52" s="325" t="str">
        <f t="shared" si="7"/>
        <v/>
      </c>
      <c r="I52" s="325" t="str">
        <f t="shared" si="7"/>
        <v/>
      </c>
      <c r="J52" s="325" t="str">
        <f t="shared" si="7"/>
        <v/>
      </c>
      <c r="K52" s="325" t="str">
        <f t="shared" ref="K52:N52" si="8">Y27</f>
        <v/>
      </c>
      <c r="L52" s="325" t="str">
        <f t="shared" si="8"/>
        <v/>
      </c>
      <c r="M52" s="325" t="str">
        <f t="shared" si="8"/>
        <v/>
      </c>
      <c r="N52" s="326" t="str">
        <f t="shared" si="8"/>
        <v/>
      </c>
      <c r="O52" s="324" t="str">
        <f t="shared" ref="O52:T52" si="9">Y36</f>
        <v/>
      </c>
      <c r="P52" s="325" t="str">
        <f t="shared" si="9"/>
        <v/>
      </c>
      <c r="Q52" s="325" t="str">
        <f t="shared" si="9"/>
        <v/>
      </c>
      <c r="R52" s="325" t="str">
        <f t="shared" si="9"/>
        <v/>
      </c>
      <c r="S52" s="325" t="str">
        <f t="shared" si="9"/>
        <v/>
      </c>
      <c r="T52" s="325" t="str">
        <f t="shared" si="9"/>
        <v/>
      </c>
      <c r="U52" s="325" t="str">
        <f t="shared" ref="U52:X52" si="10">Y42</f>
        <v/>
      </c>
      <c r="V52" s="325" t="str">
        <f t="shared" si="10"/>
        <v/>
      </c>
      <c r="W52" s="325" t="str">
        <f t="shared" si="10"/>
        <v/>
      </c>
      <c r="X52" s="326" t="str">
        <f t="shared" si="10"/>
        <v/>
      </c>
    </row>
    <row r="53" ht="13.5" customHeight="1">
      <c r="B53" s="327"/>
      <c r="C53" s="328"/>
      <c r="D53" s="328"/>
      <c r="E53" s="324" t="str">
        <f t="shared" ref="E53:J53" si="11">AE20</f>
        <v/>
      </c>
      <c r="F53" s="325" t="str">
        <f t="shared" si="11"/>
        <v/>
      </c>
      <c r="G53" s="325" t="str">
        <f t="shared" si="11"/>
        <v/>
      </c>
      <c r="H53" s="325" t="str">
        <f t="shared" si="11"/>
        <v/>
      </c>
      <c r="I53" s="325" t="str">
        <f t="shared" si="11"/>
        <v/>
      </c>
      <c r="J53" s="325" t="str">
        <f t="shared" si="11"/>
        <v/>
      </c>
      <c r="K53" s="325" t="str">
        <f t="shared" ref="K53:N53" si="12">AC27</f>
        <v/>
      </c>
      <c r="L53" s="325" t="str">
        <f t="shared" si="12"/>
        <v/>
      </c>
      <c r="M53" s="325" t="str">
        <f t="shared" si="12"/>
        <v/>
      </c>
      <c r="N53" s="326" t="str">
        <f t="shared" si="12"/>
        <v/>
      </c>
      <c r="O53" s="324" t="str">
        <f t="shared" ref="O53:T53" si="13">AE36</f>
        <v/>
      </c>
      <c r="P53" s="325" t="str">
        <f t="shared" si="13"/>
        <v/>
      </c>
      <c r="Q53" s="325" t="str">
        <f t="shared" si="13"/>
        <v/>
      </c>
      <c r="R53" s="325" t="str">
        <f t="shared" si="13"/>
        <v/>
      </c>
      <c r="S53" s="325" t="str">
        <f t="shared" si="13"/>
        <v/>
      </c>
      <c r="T53" s="325" t="str">
        <f t="shared" si="13"/>
        <v/>
      </c>
      <c r="U53" s="325" t="str">
        <f t="shared" ref="U53:X53" si="14">AC42</f>
        <v/>
      </c>
      <c r="V53" s="325" t="str">
        <f t="shared" si="14"/>
        <v/>
      </c>
      <c r="W53" s="325" t="str">
        <f t="shared" si="14"/>
        <v/>
      </c>
      <c r="X53" s="326" t="str">
        <f t="shared" si="14"/>
        <v/>
      </c>
    </row>
    <row r="54" ht="13.5" customHeight="1">
      <c r="B54" s="329"/>
      <c r="C54" s="330"/>
      <c r="D54" s="330"/>
      <c r="E54" s="331" t="str">
        <f t="shared" ref="E54:H54" si="15">AK20</f>
        <v/>
      </c>
      <c r="F54" s="332" t="str">
        <f t="shared" si="15"/>
        <v/>
      </c>
      <c r="G54" s="332" t="str">
        <f t="shared" si="15"/>
        <v/>
      </c>
      <c r="H54" s="332" t="str">
        <f t="shared" si="15"/>
        <v/>
      </c>
      <c r="I54" s="332"/>
      <c r="J54" s="332"/>
      <c r="K54" s="332"/>
      <c r="L54" s="332"/>
      <c r="M54" s="332"/>
      <c r="N54" s="333"/>
      <c r="O54" s="331" t="str">
        <f t="shared" ref="O54:R54" si="16">AK36</f>
        <v/>
      </c>
      <c r="P54" s="332" t="str">
        <f t="shared" si="16"/>
        <v/>
      </c>
      <c r="Q54" s="332" t="str">
        <f t="shared" si="16"/>
        <v/>
      </c>
      <c r="R54" s="332" t="str">
        <f t="shared" si="16"/>
        <v/>
      </c>
      <c r="S54" s="332"/>
      <c r="T54" s="332"/>
      <c r="U54" s="332"/>
      <c r="V54" s="332"/>
      <c r="W54" s="332"/>
      <c r="X54" s="333"/>
    </row>
    <row r="55" ht="21.0" customHeight="1"/>
    <row r="56" ht="21.0" customHeight="1">
      <c r="A56" s="109"/>
      <c r="B56" s="106" t="s">
        <v>358</v>
      </c>
      <c r="C56" s="107"/>
      <c r="D56" s="107"/>
      <c r="E56" s="107"/>
      <c r="F56" s="107"/>
      <c r="G56" s="107"/>
      <c r="H56" s="107"/>
      <c r="I56" s="107"/>
      <c r="J56" s="107"/>
      <c r="K56" s="107"/>
      <c r="L56" s="108"/>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row>
    <row r="57" ht="21.0" customHeight="1"/>
    <row r="58" ht="21.0" customHeight="1">
      <c r="B58" s="208" t="s">
        <v>416</v>
      </c>
      <c r="C58" s="209"/>
      <c r="D58" s="210" t="s">
        <v>488</v>
      </c>
      <c r="E58" s="211"/>
      <c r="F58" s="211"/>
      <c r="G58" s="211"/>
      <c r="H58" s="211"/>
      <c r="I58" s="259"/>
      <c r="J58" s="213" t="s">
        <v>417</v>
      </c>
      <c r="K58" s="32"/>
      <c r="L58" s="214" t="s">
        <v>489</v>
      </c>
      <c r="M58" s="142"/>
      <c r="N58" s="32"/>
      <c r="R58" s="21"/>
      <c r="U58" s="21"/>
      <c r="W58" s="21"/>
    </row>
    <row r="59" ht="21.0" customHeight="1">
      <c r="B59" s="215" t="s">
        <v>271</v>
      </c>
      <c r="C59" s="16"/>
      <c r="D59" s="216" t="s">
        <v>360</v>
      </c>
      <c r="E59" s="18"/>
      <c r="F59" s="18"/>
      <c r="G59" s="18"/>
      <c r="H59" s="18"/>
      <c r="I59" s="217"/>
      <c r="J59" s="21"/>
      <c r="P59" s="218" t="s">
        <v>281</v>
      </c>
      <c r="Q59" s="209"/>
      <c r="R59" s="219" t="str">
        <f>COUNTA(D71:S71)</f>
        <v>4</v>
      </c>
      <c r="S59" s="220" t="s">
        <v>282</v>
      </c>
      <c r="T59" s="21" t="s">
        <v>418</v>
      </c>
    </row>
    <row r="60" ht="21.0" customHeight="1">
      <c r="B60" s="215" t="s">
        <v>273</v>
      </c>
      <c r="C60" s="16"/>
      <c r="D60" s="19" t="s">
        <v>361</v>
      </c>
      <c r="E60" s="18"/>
      <c r="F60" s="18"/>
      <c r="G60" s="18"/>
      <c r="H60" s="18"/>
      <c r="I60" s="217"/>
      <c r="J60" s="21"/>
      <c r="P60" s="221" t="s">
        <v>286</v>
      </c>
      <c r="Q60" s="16"/>
      <c r="R60" s="222" t="str">
        <f>COUNTA(D78:S78)/2</f>
        <v>2</v>
      </c>
      <c r="S60" s="223" t="s">
        <v>287</v>
      </c>
      <c r="T60" s="21"/>
    </row>
    <row r="61" ht="21.0" customHeight="1">
      <c r="B61" s="215" t="s">
        <v>274</v>
      </c>
      <c r="C61" s="16"/>
      <c r="D61" s="19" t="s">
        <v>490</v>
      </c>
      <c r="E61" s="18"/>
      <c r="F61" s="18"/>
      <c r="G61" s="18"/>
      <c r="H61" s="18"/>
      <c r="I61" s="217"/>
      <c r="J61" s="21" t="s">
        <v>275</v>
      </c>
      <c r="P61" s="221" t="s">
        <v>295</v>
      </c>
      <c r="Q61" s="16"/>
      <c r="R61" s="222" t="str">
        <f>COUNTA(D86:S86)</f>
        <v>0</v>
      </c>
      <c r="S61" s="223" t="s">
        <v>282</v>
      </c>
    </row>
    <row r="62" ht="21.0" customHeight="1">
      <c r="B62" s="215" t="s">
        <v>276</v>
      </c>
      <c r="C62" s="16"/>
      <c r="D62" s="20" t="s">
        <v>363</v>
      </c>
      <c r="E62" s="18"/>
      <c r="F62" s="18"/>
      <c r="G62" s="18"/>
      <c r="H62" s="18"/>
      <c r="I62" s="217"/>
      <c r="J62" s="21" t="s">
        <v>277</v>
      </c>
      <c r="P62" s="224" t="s">
        <v>298</v>
      </c>
      <c r="Q62" s="225"/>
      <c r="R62" s="226" t="str">
        <f>COUNTA(D92:S92)/2</f>
        <v>0</v>
      </c>
      <c r="S62" s="227" t="s">
        <v>287</v>
      </c>
    </row>
    <row r="63" ht="27.0" customHeight="1">
      <c r="B63" s="228" t="s">
        <v>279</v>
      </c>
      <c r="C63" s="225"/>
      <c r="D63" s="229" t="s">
        <v>364</v>
      </c>
      <c r="E63" s="230"/>
      <c r="F63" s="230"/>
      <c r="G63" s="230"/>
      <c r="H63" s="230"/>
      <c r="I63" s="231"/>
      <c r="J63" s="21" t="s">
        <v>280</v>
      </c>
      <c r="T63" s="21" t="s">
        <v>283</v>
      </c>
    </row>
    <row r="64" ht="40.5" customHeight="1">
      <c r="P64" s="35" t="s">
        <v>288</v>
      </c>
      <c r="Q64" s="232"/>
      <c r="R64" s="233" t="s">
        <v>289</v>
      </c>
      <c r="S64" s="233" t="s">
        <v>290</v>
      </c>
      <c r="T64" s="234" t="s">
        <v>291</v>
      </c>
      <c r="U64" s="235"/>
      <c r="V64" s="236" t="s">
        <v>292</v>
      </c>
    </row>
    <row r="65" ht="21.0" customHeight="1">
      <c r="B65" s="237" t="s">
        <v>419</v>
      </c>
      <c r="C65" s="238"/>
      <c r="D65" s="239" t="s">
        <v>420</v>
      </c>
      <c r="E65" s="240">
        <v>1.0</v>
      </c>
      <c r="F65" s="240">
        <v>2.0</v>
      </c>
      <c r="G65" s="240">
        <v>3.0</v>
      </c>
      <c r="H65" s="240">
        <v>4.0</v>
      </c>
      <c r="I65" s="240">
        <v>5.0</v>
      </c>
      <c r="J65" s="240">
        <v>6.0</v>
      </c>
      <c r="K65" s="240">
        <v>7.0</v>
      </c>
      <c r="L65" s="240">
        <v>8.0</v>
      </c>
      <c r="M65" s="240">
        <v>9.0</v>
      </c>
      <c r="N65" s="241">
        <v>10.0</v>
      </c>
      <c r="P65" s="42"/>
      <c r="Q65" s="242"/>
      <c r="R65" s="243">
        <v>2.0</v>
      </c>
      <c r="S65" s="243">
        <v>0.0</v>
      </c>
      <c r="T65" s="244">
        <v>1.0</v>
      </c>
      <c r="U65" s="245"/>
      <c r="V65" s="246" t="str">
        <f>R65+S65+T65</f>
        <v>3</v>
      </c>
      <c r="Y65" t="s">
        <v>421</v>
      </c>
      <c r="Z65" t="s">
        <v>422</v>
      </c>
    </row>
    <row r="66" ht="54.75" customHeight="1">
      <c r="B66" s="247" t="s">
        <v>1</v>
      </c>
      <c r="C66" s="248"/>
      <c r="D66" s="249" t="s">
        <v>50</v>
      </c>
      <c r="E66" s="250" t="s">
        <v>50</v>
      </c>
      <c r="F66" s="250" t="s">
        <v>491</v>
      </c>
      <c r="G66" s="250"/>
      <c r="H66" s="250"/>
      <c r="I66" s="250"/>
      <c r="J66" s="250"/>
      <c r="K66" s="250"/>
      <c r="L66" s="250"/>
      <c r="M66" s="250"/>
      <c r="N66" s="251"/>
    </row>
    <row r="67" ht="21.0" customHeight="1">
      <c r="B67" s="253" t="s">
        <v>423</v>
      </c>
      <c r="C67" s="254"/>
      <c r="D67" s="255" t="s">
        <v>424</v>
      </c>
      <c r="E67" s="256" t="s">
        <v>424</v>
      </c>
      <c r="F67" s="256" t="s">
        <v>492</v>
      </c>
      <c r="G67" s="256"/>
      <c r="H67" s="256"/>
      <c r="I67" s="256"/>
      <c r="J67" s="256"/>
      <c r="K67" s="256"/>
      <c r="L67" s="256"/>
      <c r="M67" s="256"/>
      <c r="N67" s="257"/>
      <c r="Y67" t="s">
        <v>301</v>
      </c>
      <c r="AA67" t="s">
        <v>284</v>
      </c>
      <c r="AB67" t="s">
        <v>293</v>
      </c>
    </row>
    <row r="68" ht="21.0" customHeight="1">
      <c r="D68" s="21"/>
      <c r="Y68" t="s">
        <v>345</v>
      </c>
      <c r="Z68" t="s">
        <v>346</v>
      </c>
      <c r="AA68">
        <v>1.0</v>
      </c>
      <c r="AB68">
        <v>2.0</v>
      </c>
      <c r="AC68">
        <v>3.0</v>
      </c>
      <c r="AD68">
        <v>4.0</v>
      </c>
      <c r="AE68">
        <v>5.0</v>
      </c>
      <c r="AF68">
        <v>6.0</v>
      </c>
      <c r="AG68">
        <v>7.0</v>
      </c>
      <c r="AH68">
        <v>8.0</v>
      </c>
      <c r="AI68">
        <v>9.0</v>
      </c>
      <c r="AJ68">
        <v>10.0</v>
      </c>
      <c r="AK68">
        <v>11.0</v>
      </c>
      <c r="AL68">
        <v>12.0</v>
      </c>
      <c r="AM68">
        <v>13.0</v>
      </c>
      <c r="AN68">
        <v>14.0</v>
      </c>
    </row>
    <row r="69" ht="21.0" customHeight="1">
      <c r="B69" s="35" t="s">
        <v>425</v>
      </c>
      <c r="C69" s="36"/>
      <c r="D69" s="258" t="s">
        <v>301</v>
      </c>
      <c r="E69" s="211"/>
      <c r="F69" s="211"/>
      <c r="G69" s="211"/>
      <c r="H69" s="211"/>
      <c r="I69" s="211"/>
      <c r="J69" s="211"/>
      <c r="K69" s="211"/>
      <c r="L69" s="211"/>
      <c r="M69" s="211"/>
      <c r="N69" s="211"/>
      <c r="O69" s="211"/>
      <c r="P69" s="211"/>
      <c r="Q69" s="211"/>
      <c r="R69" s="211"/>
      <c r="S69" s="259"/>
      <c r="Y69" s="1" t="s">
        <v>493</v>
      </c>
      <c r="Z69" s="1" t="s">
        <v>494</v>
      </c>
      <c r="AA69" s="1" t="s">
        <v>309</v>
      </c>
      <c r="AB69" s="1" t="s">
        <v>310</v>
      </c>
      <c r="AC69" s="1" t="s">
        <v>311</v>
      </c>
      <c r="AD69" s="1" t="s">
        <v>312</v>
      </c>
      <c r="AE69" s="1" t="s">
        <v>428</v>
      </c>
      <c r="AF69" s="1" t="s">
        <v>429</v>
      </c>
      <c r="AG69" s="1" t="s">
        <v>430</v>
      </c>
      <c r="AH69" s="1" t="s">
        <v>431</v>
      </c>
      <c r="AI69" s="1" t="s">
        <v>432</v>
      </c>
      <c r="AJ69" s="1" t="s">
        <v>433</v>
      </c>
      <c r="AK69" s="1" t="s">
        <v>434</v>
      </c>
      <c r="AL69" s="1" t="s">
        <v>435</v>
      </c>
      <c r="AM69" s="1" t="s">
        <v>436</v>
      </c>
      <c r="AN69" s="1" t="s">
        <v>437</v>
      </c>
      <c r="AO69" s="1"/>
    </row>
    <row r="70" ht="15.75" customHeight="1">
      <c r="B70" s="42"/>
      <c r="C70" s="43"/>
      <c r="D70" s="260" t="s">
        <v>495</v>
      </c>
      <c r="E70" s="262" t="s">
        <v>496</v>
      </c>
      <c r="F70" s="334" t="s">
        <v>309</v>
      </c>
      <c r="G70" s="262" t="s">
        <v>310</v>
      </c>
      <c r="H70" s="262" t="s">
        <v>311</v>
      </c>
      <c r="I70" s="262" t="s">
        <v>312</v>
      </c>
      <c r="J70" s="262" t="s">
        <v>428</v>
      </c>
      <c r="K70" s="262" t="s">
        <v>429</v>
      </c>
      <c r="L70" s="262" t="s">
        <v>430</v>
      </c>
      <c r="M70" s="262" t="s">
        <v>431</v>
      </c>
      <c r="N70" s="262" t="s">
        <v>432</v>
      </c>
      <c r="O70" s="262" t="s">
        <v>433</v>
      </c>
      <c r="P70" s="262" t="s">
        <v>434</v>
      </c>
      <c r="Q70" s="262" t="s">
        <v>435</v>
      </c>
      <c r="R70" s="262" t="s">
        <v>436</v>
      </c>
      <c r="S70" s="261" t="s">
        <v>437</v>
      </c>
      <c r="T70" s="1"/>
      <c r="U70" s="1"/>
      <c r="V70" s="1"/>
      <c r="W70" s="1"/>
      <c r="X70" s="1"/>
      <c r="Y70" s="30" t="str">
        <f t="shared" ref="Y70:AN70" si="17">IF(D71="","",CONCATENATE(D71,$AA$17,D75,$AB$17,Y68))</f>
        <v/>
      </c>
      <c r="Z70" s="30" t="str">
        <f t="shared" si="17"/>
        <v/>
      </c>
      <c r="AA70" s="30" t="str">
        <f t="shared" si="17"/>
        <v>旭南　太郎(旭　南)1</v>
      </c>
      <c r="AB70" s="30" t="str">
        <f t="shared" si="17"/>
        <v>旭南　次郎(旭　南)2</v>
      </c>
      <c r="AC70" s="30" t="str">
        <f t="shared" si="17"/>
        <v>中部　太郎(知多中部)3</v>
      </c>
      <c r="AD70" s="30" t="str">
        <f t="shared" si="17"/>
        <v>中部　三郎(知多中部)4</v>
      </c>
      <c r="AE70" s="30" t="str">
        <f t="shared" si="17"/>
        <v/>
      </c>
      <c r="AF70" s="30" t="str">
        <f t="shared" si="17"/>
        <v/>
      </c>
      <c r="AG70" s="30" t="str">
        <f t="shared" si="17"/>
        <v/>
      </c>
      <c r="AH70" s="30" t="str">
        <f t="shared" si="17"/>
        <v/>
      </c>
      <c r="AI70" s="30" t="str">
        <f t="shared" si="17"/>
        <v/>
      </c>
      <c r="AJ70" s="30" t="str">
        <f t="shared" si="17"/>
        <v/>
      </c>
      <c r="AK70" s="30" t="str">
        <f t="shared" si="17"/>
        <v/>
      </c>
      <c r="AL70" s="30" t="str">
        <f t="shared" si="17"/>
        <v/>
      </c>
      <c r="AM70" s="30" t="str">
        <f t="shared" si="17"/>
        <v/>
      </c>
      <c r="AN70" s="30" t="str">
        <f t="shared" si="17"/>
        <v/>
      </c>
    </row>
    <row r="71" ht="21.0" customHeight="1">
      <c r="B71" s="265" t="s">
        <v>440</v>
      </c>
      <c r="C71" s="266"/>
      <c r="D71" s="335"/>
      <c r="E71" s="336"/>
      <c r="F71" s="337" t="s">
        <v>497</v>
      </c>
      <c r="G71" s="270" t="s">
        <v>498</v>
      </c>
      <c r="H71" s="270" t="s">
        <v>499</v>
      </c>
      <c r="I71" s="270" t="s">
        <v>500</v>
      </c>
      <c r="J71" s="270"/>
      <c r="K71" s="270"/>
      <c r="L71" s="270"/>
      <c r="M71" s="270"/>
      <c r="N71" s="270"/>
      <c r="O71" s="270"/>
      <c r="P71" s="270"/>
      <c r="Q71" s="270"/>
      <c r="R71" s="270"/>
      <c r="S71" s="338"/>
    </row>
    <row r="72" ht="21.0" customHeight="1">
      <c r="B72" s="273" t="s">
        <v>347</v>
      </c>
      <c r="C72" s="274"/>
      <c r="D72" s="71"/>
      <c r="E72" s="116"/>
      <c r="F72" s="72">
        <v>2.0</v>
      </c>
      <c r="G72" s="73">
        <v>1.0</v>
      </c>
      <c r="H72" s="73">
        <v>3.0</v>
      </c>
      <c r="I72" s="73">
        <v>1.0</v>
      </c>
      <c r="J72" s="73"/>
      <c r="K72" s="73"/>
      <c r="L72" s="73"/>
      <c r="M72" s="73"/>
      <c r="N72" s="73"/>
      <c r="O72" s="73"/>
      <c r="P72" s="73"/>
      <c r="Q72" s="73"/>
      <c r="R72" s="73"/>
      <c r="S72" s="339"/>
    </row>
    <row r="73" ht="21.0" customHeight="1">
      <c r="B73" s="273" t="s">
        <v>348</v>
      </c>
      <c r="C73" s="274"/>
      <c r="D73" s="71"/>
      <c r="E73" s="116"/>
      <c r="F73" s="72" t="s">
        <v>501</v>
      </c>
      <c r="G73" s="73" t="s">
        <v>502</v>
      </c>
      <c r="H73" s="73" t="s">
        <v>503</v>
      </c>
      <c r="I73" s="73" t="s">
        <v>504</v>
      </c>
      <c r="J73" s="73"/>
      <c r="K73" s="73"/>
      <c r="L73" s="73"/>
      <c r="M73" s="73"/>
      <c r="N73" s="73"/>
      <c r="O73" s="73"/>
      <c r="P73" s="73"/>
      <c r="Q73" s="73"/>
      <c r="R73" s="73"/>
      <c r="S73" s="339"/>
    </row>
    <row r="74" ht="21.0" customHeight="1">
      <c r="B74" s="273" t="s">
        <v>441</v>
      </c>
      <c r="C74" s="274"/>
      <c r="D74" s="308"/>
      <c r="E74" s="279"/>
      <c r="F74" s="72" t="s">
        <v>50</v>
      </c>
      <c r="G74" s="73" t="s">
        <v>50</v>
      </c>
      <c r="H74" s="73" t="s">
        <v>491</v>
      </c>
      <c r="I74" s="73" t="s">
        <v>491</v>
      </c>
      <c r="J74" s="73"/>
      <c r="K74" s="73"/>
      <c r="L74" s="73"/>
      <c r="M74" s="73"/>
      <c r="N74" s="73"/>
      <c r="O74" s="73"/>
      <c r="P74" s="73"/>
      <c r="Q74" s="73"/>
      <c r="R74" s="73"/>
      <c r="S74" s="339"/>
      <c r="T74" s="21" t="s">
        <v>442</v>
      </c>
      <c r="Y74" t="s">
        <v>302</v>
      </c>
      <c r="AA74" t="s">
        <v>444</v>
      </c>
    </row>
    <row r="75" ht="21.0" customHeight="1">
      <c r="B75" s="280" t="s">
        <v>443</v>
      </c>
      <c r="C75" s="47"/>
      <c r="D75" s="282" t="str">
        <f t="shared" ref="D75:S75" si="18">IF(D74="","",HLOOKUP(D74,$E$66:$N$67,2,0))</f>
        <v/>
      </c>
      <c r="E75" s="340" t="str">
        <f t="shared" si="18"/>
        <v/>
      </c>
      <c r="F75" s="341" t="str">
        <f t="shared" si="18"/>
        <v>旭　南</v>
      </c>
      <c r="G75" s="284" t="str">
        <f t="shared" si="18"/>
        <v>旭　南</v>
      </c>
      <c r="H75" s="284" t="str">
        <f t="shared" si="18"/>
        <v>知多中部</v>
      </c>
      <c r="I75" s="284" t="str">
        <f t="shared" si="18"/>
        <v>知多中部</v>
      </c>
      <c r="J75" s="284" t="str">
        <f t="shared" si="18"/>
        <v/>
      </c>
      <c r="K75" s="284" t="str">
        <f t="shared" si="18"/>
        <v/>
      </c>
      <c r="L75" s="284" t="str">
        <f t="shared" si="18"/>
        <v/>
      </c>
      <c r="M75" s="284" t="str">
        <f t="shared" si="18"/>
        <v/>
      </c>
      <c r="N75" s="284" t="str">
        <f t="shared" si="18"/>
        <v/>
      </c>
      <c r="O75" s="284" t="str">
        <f t="shared" si="18"/>
        <v/>
      </c>
      <c r="P75" s="284" t="str">
        <f t="shared" si="18"/>
        <v/>
      </c>
      <c r="Q75" s="284" t="str">
        <f t="shared" si="18"/>
        <v/>
      </c>
      <c r="R75" s="284" t="str">
        <f t="shared" si="18"/>
        <v/>
      </c>
      <c r="S75" s="285" t="str">
        <f t="shared" si="18"/>
        <v/>
      </c>
      <c r="Y75">
        <v>1.0</v>
      </c>
      <c r="Z75">
        <v>2.0</v>
      </c>
      <c r="AA75">
        <v>3.0</v>
      </c>
      <c r="AB75">
        <v>4.0</v>
      </c>
      <c r="AC75">
        <v>5.0</v>
      </c>
      <c r="AD75">
        <v>6.0</v>
      </c>
      <c r="AE75">
        <v>7.0</v>
      </c>
      <c r="AF75">
        <v>8.0</v>
      </c>
    </row>
    <row r="76" ht="21.0" customHeight="1">
      <c r="B76" s="35" t="s">
        <v>425</v>
      </c>
      <c r="C76" s="36"/>
      <c r="D76" s="258" t="s">
        <v>302</v>
      </c>
      <c r="E76" s="211"/>
      <c r="F76" s="211"/>
      <c r="G76" s="211"/>
      <c r="H76" s="211"/>
      <c r="I76" s="211"/>
      <c r="J76" s="211"/>
      <c r="K76" s="211"/>
      <c r="L76" s="211"/>
      <c r="M76" s="211"/>
      <c r="N76" s="211"/>
      <c r="O76" s="211"/>
      <c r="P76" s="211"/>
      <c r="Q76" s="211"/>
      <c r="R76" s="211"/>
      <c r="S76" s="259"/>
      <c r="Y76" t="s">
        <v>315</v>
      </c>
      <c r="Z76" t="s">
        <v>316</v>
      </c>
      <c r="AA76" t="s">
        <v>317</v>
      </c>
      <c r="AB76" t="s">
        <v>318</v>
      </c>
      <c r="AC76" t="s">
        <v>370</v>
      </c>
      <c r="AD76" t="s">
        <v>371</v>
      </c>
      <c r="AE76" t="s">
        <v>446</v>
      </c>
      <c r="AF76" t="s">
        <v>505</v>
      </c>
    </row>
    <row r="77" ht="21.0" customHeight="1">
      <c r="B77" s="42"/>
      <c r="C77" s="43"/>
      <c r="D77" s="287" t="s">
        <v>315</v>
      </c>
      <c r="E77" s="245"/>
      <c r="F77" s="288" t="s">
        <v>316</v>
      </c>
      <c r="G77" s="245"/>
      <c r="H77" s="288" t="s">
        <v>317</v>
      </c>
      <c r="I77" s="245"/>
      <c r="J77" s="288" t="s">
        <v>318</v>
      </c>
      <c r="K77" s="245"/>
      <c r="L77" s="288" t="s">
        <v>370</v>
      </c>
      <c r="M77" s="245"/>
      <c r="N77" s="288" t="s">
        <v>371</v>
      </c>
      <c r="O77" s="245"/>
      <c r="P77" s="288" t="s">
        <v>446</v>
      </c>
      <c r="Q77" s="245"/>
      <c r="R77" s="288" t="s">
        <v>505</v>
      </c>
      <c r="S77" s="231"/>
      <c r="Y77" s="30" t="str">
        <f>IF(D78="","",CONCATENATE(D78,$AA$24,E78,$AA$17,D82,$AB$17,Y75))</f>
        <v>旭南　太郎・旭南　次郎(旭　南)1</v>
      </c>
      <c r="Z77" s="30" t="str">
        <f>IF(F78="","",CONCATENATE(F78,$AA$24,G78,$AA$17,F82,$AB$17,Z75))</f>
        <v>中部　太郎・中部　三郎(知多中部)2</v>
      </c>
      <c r="AA77" s="30" t="str">
        <f>IF(H78="","",CONCATENATE(H78,$AA$24,I78,$AA$17,H82,$AB$17,AA75))</f>
        <v/>
      </c>
      <c r="AB77" s="30" t="str">
        <f>IF(J78="","",CONCATENATE(J78,$AA$24,K78,$AA$17,J82,$AB$17,AB75))</f>
        <v/>
      </c>
      <c r="AC77" s="30" t="str">
        <f>IF(L78="","",CONCATENATE(L78,$AA$24,M78,$AA$17,L82,$AB$17,AC75))</f>
        <v/>
      </c>
      <c r="AD77" s="30" t="str">
        <f>IF(N78="","",CONCATENATE(N78,$AA$24,O78,$AA$17,N82,$AB$17,AD75))</f>
        <v/>
      </c>
      <c r="AE77" s="30" t="str">
        <f>IF(P78="","",CONCATENATE(P78,$AA$24,Q78,$AA$17,P82,$AB$17,AE75))</f>
        <v/>
      </c>
      <c r="AF77" s="30" t="str">
        <f>IF(R78="","",CONCATENATE(R78,$AA$24,S78,$AA$17,R82,$AB$17,AF75))</f>
        <v/>
      </c>
    </row>
    <row r="78" ht="21.0" customHeight="1">
      <c r="B78" s="265" t="s">
        <v>440</v>
      </c>
      <c r="C78" s="266"/>
      <c r="D78" s="342" t="s">
        <v>497</v>
      </c>
      <c r="E78" s="291" t="s">
        <v>498</v>
      </c>
      <c r="F78" s="291" t="s">
        <v>499</v>
      </c>
      <c r="G78" s="291" t="s">
        <v>500</v>
      </c>
      <c r="H78" s="291"/>
      <c r="I78" s="291"/>
      <c r="J78" s="291"/>
      <c r="K78" s="291"/>
      <c r="L78" s="291"/>
      <c r="M78" s="291"/>
      <c r="N78" s="291"/>
      <c r="O78" s="291"/>
      <c r="P78" s="291"/>
      <c r="Q78" s="291"/>
      <c r="R78" s="291"/>
      <c r="S78" s="343"/>
      <c r="T78" s="21" t="s">
        <v>506</v>
      </c>
      <c r="Y78" t="str">
        <f>D78</f>
        <v>旭南　太郎</v>
      </c>
      <c r="Z78" t="str">
        <f>F78</f>
        <v>中部　太郎</v>
      </c>
      <c r="AA78" t="str">
        <f>H78</f>
        <v/>
      </c>
      <c r="AB78" t="str">
        <f>J78</f>
        <v/>
      </c>
      <c r="AC78" t="str">
        <f>L78</f>
        <v/>
      </c>
      <c r="AD78" t="str">
        <f>N78</f>
        <v/>
      </c>
      <c r="AE78" t="str">
        <f>P78</f>
        <v/>
      </c>
      <c r="AF78" t="str">
        <f>R78</f>
        <v/>
      </c>
    </row>
    <row r="79" ht="13.5" customHeight="1">
      <c r="B79" s="273" t="s">
        <v>347</v>
      </c>
      <c r="C79" s="274"/>
      <c r="D79" s="344">
        <v>2.0</v>
      </c>
      <c r="E79" s="295">
        <v>1.0</v>
      </c>
      <c r="F79" s="295">
        <v>3.0</v>
      </c>
      <c r="G79" s="295">
        <v>1.0</v>
      </c>
      <c r="H79" s="295"/>
      <c r="I79" s="295"/>
      <c r="J79" s="295"/>
      <c r="K79" s="295"/>
      <c r="L79" s="295"/>
      <c r="M79" s="295"/>
      <c r="N79" s="295"/>
      <c r="O79" s="295"/>
      <c r="P79" s="295"/>
      <c r="Q79" s="295"/>
      <c r="R79" s="295"/>
      <c r="S79" s="345"/>
      <c r="Y79" t="str">
        <f>E78</f>
        <v>旭南　次郎</v>
      </c>
      <c r="Z79" t="str">
        <f>G78</f>
        <v>中部　三郎</v>
      </c>
      <c r="AA79" t="str">
        <f>I78</f>
        <v/>
      </c>
      <c r="AB79" t="str">
        <f>K78</f>
        <v/>
      </c>
      <c r="AC79" t="str">
        <f>M78</f>
        <v/>
      </c>
      <c r="AD79" t="str">
        <f>O78</f>
        <v/>
      </c>
      <c r="AE79" t="str">
        <f>Q78</f>
        <v/>
      </c>
      <c r="AF79" t="str">
        <f>S78</f>
        <v/>
      </c>
    </row>
    <row r="80" ht="13.5" customHeight="1">
      <c r="B80" s="273" t="s">
        <v>348</v>
      </c>
      <c r="C80" s="274"/>
      <c r="D80" s="344" t="s">
        <v>504</v>
      </c>
      <c r="E80" s="295" t="s">
        <v>507</v>
      </c>
      <c r="F80" s="295" t="s">
        <v>508</v>
      </c>
      <c r="G80" s="295" t="s">
        <v>509</v>
      </c>
      <c r="H80" s="295"/>
      <c r="I80" s="295"/>
      <c r="J80" s="295"/>
      <c r="K80" s="295"/>
      <c r="L80" s="295"/>
      <c r="M80" s="295"/>
      <c r="N80" s="295"/>
      <c r="O80" s="295"/>
      <c r="P80" s="295"/>
      <c r="Q80" s="295"/>
      <c r="R80" s="346"/>
      <c r="S80" s="347"/>
    </row>
    <row r="81" ht="13.5" customHeight="1">
      <c r="B81" s="273" t="s">
        <v>441</v>
      </c>
      <c r="C81" s="274"/>
      <c r="D81" s="348" t="s">
        <v>50</v>
      </c>
      <c r="E81" s="349"/>
      <c r="F81" s="350" t="s">
        <v>491</v>
      </c>
      <c r="G81" s="349"/>
      <c r="H81" s="350"/>
      <c r="I81" s="349"/>
      <c r="J81" s="350"/>
      <c r="K81" s="349"/>
      <c r="L81" s="350"/>
      <c r="M81" s="349"/>
      <c r="N81" s="350"/>
      <c r="O81" s="349"/>
      <c r="P81" s="350"/>
      <c r="Q81" s="349"/>
      <c r="R81" s="350"/>
      <c r="S81" s="351"/>
      <c r="T81" s="21" t="s">
        <v>442</v>
      </c>
    </row>
    <row r="82" ht="13.5" customHeight="1">
      <c r="B82" s="280" t="s">
        <v>443</v>
      </c>
      <c r="C82" s="47"/>
      <c r="D82" s="352" t="str">
        <f>IF(D81="","",HLOOKUP(D81,$E$66:$N$67,2,0))</f>
        <v>旭　南</v>
      </c>
      <c r="E82" s="353"/>
      <c r="F82" s="354" t="str">
        <f>IF(F81="","",HLOOKUP(F81,$E$66:$N$67,2,0))</f>
        <v>知多中部</v>
      </c>
      <c r="G82" s="353"/>
      <c r="H82" s="354" t="str">
        <f>IF(H81="","",HLOOKUP(H81,$E$66:$N$67,2,0))</f>
        <v/>
      </c>
      <c r="I82" s="353"/>
      <c r="J82" s="354" t="str">
        <f>IF(J81="","",HLOOKUP(J81,$E$66:$N$67,2,0))</f>
        <v/>
      </c>
      <c r="K82" s="353"/>
      <c r="L82" s="354" t="str">
        <f>IF(L81="","",HLOOKUP(L81,$E$66:$N$67,2,0))</f>
        <v/>
      </c>
      <c r="M82" s="353"/>
      <c r="N82" s="354" t="str">
        <f>IF(N81="","",HLOOKUP(N81,$E$66:$N$67,2,0))</f>
        <v/>
      </c>
      <c r="O82" s="353"/>
      <c r="P82" s="354" t="str">
        <f>IF(P81="","",HLOOKUP(P81,$E$66:$N$67,2,0))</f>
        <v/>
      </c>
      <c r="Q82" s="353"/>
      <c r="R82" s="354" t="str">
        <f>IF(R81="","",HLOOKUP(R81,$E$66:$N$67,2,0))</f>
        <v/>
      </c>
      <c r="S82" s="355"/>
    </row>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mergeCells count="135">
    <mergeCell ref="B58:C58"/>
    <mergeCell ref="B59:C59"/>
    <mergeCell ref="D58:I58"/>
    <mergeCell ref="D59:I59"/>
    <mergeCell ref="B56:L56"/>
    <mergeCell ref="J58:K58"/>
    <mergeCell ref="B62:C62"/>
    <mergeCell ref="B60:C60"/>
    <mergeCell ref="D61:I61"/>
    <mergeCell ref="D60:I60"/>
    <mergeCell ref="P59:Q59"/>
    <mergeCell ref="L58:N58"/>
    <mergeCell ref="J41:K41"/>
    <mergeCell ref="L41:M41"/>
    <mergeCell ref="N41:O41"/>
    <mergeCell ref="P41:Q41"/>
    <mergeCell ref="P60:Q60"/>
    <mergeCell ref="P61:Q61"/>
    <mergeCell ref="P64:Q65"/>
    <mergeCell ref="B42:C42"/>
    <mergeCell ref="D41:E41"/>
    <mergeCell ref="F41:G41"/>
    <mergeCell ref="H41:I41"/>
    <mergeCell ref="B65:C65"/>
    <mergeCell ref="B66:C66"/>
    <mergeCell ref="B46:C46"/>
    <mergeCell ref="B43:C43"/>
    <mergeCell ref="B45:C45"/>
    <mergeCell ref="B49:C50"/>
    <mergeCell ref="B44:C44"/>
    <mergeCell ref="L26:M26"/>
    <mergeCell ref="D25:S25"/>
    <mergeCell ref="N26:O26"/>
    <mergeCell ref="P26:Q26"/>
    <mergeCell ref="R26:S26"/>
    <mergeCell ref="B21:C21"/>
    <mergeCell ref="B22:C22"/>
    <mergeCell ref="H26:I26"/>
    <mergeCell ref="J26:K26"/>
    <mergeCell ref="D26:E26"/>
    <mergeCell ref="F26:G26"/>
    <mergeCell ref="B23:C23"/>
    <mergeCell ref="B20:C20"/>
    <mergeCell ref="D18:S18"/>
    <mergeCell ref="B18:C19"/>
    <mergeCell ref="P77:Q77"/>
    <mergeCell ref="R77:S77"/>
    <mergeCell ref="P82:Q82"/>
    <mergeCell ref="R82:S82"/>
    <mergeCell ref="T64:U64"/>
    <mergeCell ref="T65:U65"/>
    <mergeCell ref="R81:S81"/>
    <mergeCell ref="P81:Q81"/>
    <mergeCell ref="P62:Q62"/>
    <mergeCell ref="B74:C74"/>
    <mergeCell ref="B75:C75"/>
    <mergeCell ref="B76:C77"/>
    <mergeCell ref="D77:E77"/>
    <mergeCell ref="F77:G77"/>
    <mergeCell ref="H77:I77"/>
    <mergeCell ref="B61:C61"/>
    <mergeCell ref="B78:C78"/>
    <mergeCell ref="B63:C63"/>
    <mergeCell ref="D63:I63"/>
    <mergeCell ref="B67:C67"/>
    <mergeCell ref="B79:C79"/>
    <mergeCell ref="D62:I62"/>
    <mergeCell ref="B11:C11"/>
    <mergeCell ref="D11:I11"/>
    <mergeCell ref="B8:C8"/>
    <mergeCell ref="B9:C9"/>
    <mergeCell ref="D9:I9"/>
    <mergeCell ref="B10:C10"/>
    <mergeCell ref="D10:I10"/>
    <mergeCell ref="B12:C12"/>
    <mergeCell ref="D12:I12"/>
    <mergeCell ref="J7:K7"/>
    <mergeCell ref="L7:N7"/>
    <mergeCell ref="B3:Y3"/>
    <mergeCell ref="B6:C6"/>
    <mergeCell ref="E6:I6"/>
    <mergeCell ref="B7:C7"/>
    <mergeCell ref="D7:I7"/>
    <mergeCell ref="D8:I8"/>
    <mergeCell ref="P8:Q8"/>
    <mergeCell ref="B29:C29"/>
    <mergeCell ref="B37:C37"/>
    <mergeCell ref="B31:C31"/>
    <mergeCell ref="B30:C30"/>
    <mergeCell ref="B35:C35"/>
    <mergeCell ref="B36:C36"/>
    <mergeCell ref="B33:C34"/>
    <mergeCell ref="B24:C24"/>
    <mergeCell ref="B25:C26"/>
    <mergeCell ref="D33:S33"/>
    <mergeCell ref="D40:S40"/>
    <mergeCell ref="R41:S41"/>
    <mergeCell ref="B27:C27"/>
    <mergeCell ref="B28:C28"/>
    <mergeCell ref="B39:C39"/>
    <mergeCell ref="B71:C71"/>
    <mergeCell ref="B69:C70"/>
    <mergeCell ref="D69:S69"/>
    <mergeCell ref="B81:C81"/>
    <mergeCell ref="D81:E81"/>
    <mergeCell ref="F81:G81"/>
    <mergeCell ref="H81:I81"/>
    <mergeCell ref="J81:K81"/>
    <mergeCell ref="L81:M81"/>
    <mergeCell ref="N81:O81"/>
    <mergeCell ref="B80:C80"/>
    <mergeCell ref="B82:C82"/>
    <mergeCell ref="D82:E82"/>
    <mergeCell ref="F82:G82"/>
    <mergeCell ref="H82:I82"/>
    <mergeCell ref="J82:K82"/>
    <mergeCell ref="L82:M82"/>
    <mergeCell ref="N82:O82"/>
    <mergeCell ref="B72:C72"/>
    <mergeCell ref="B73:C73"/>
    <mergeCell ref="D76:S76"/>
    <mergeCell ref="J77:K77"/>
    <mergeCell ref="L77:M77"/>
    <mergeCell ref="N77:O77"/>
    <mergeCell ref="B15:C15"/>
    <mergeCell ref="B16:C16"/>
    <mergeCell ref="P13:Q14"/>
    <mergeCell ref="P11:Q11"/>
    <mergeCell ref="P10:Q10"/>
    <mergeCell ref="P9:Q9"/>
    <mergeCell ref="T13:U13"/>
    <mergeCell ref="T14:U14"/>
    <mergeCell ref="B14:C14"/>
    <mergeCell ref="B40:C41"/>
    <mergeCell ref="B38:C38"/>
  </mergeCells>
  <dataValidations>
    <dataValidation type="list" allowBlank="1" showInputMessage="1" showErrorMessage="1" prompt="上の学校名で入力したものが表示されます。_x000a_見えない場合は、リストの上ボタンを押してください。" sqref="D23:S23 D30:S30 D38:S38 D45:S45">
      <formula1>$E$15:$N$15</formula1>
    </dataValidation>
    <dataValidation type="list" allowBlank="1" showInputMessage="1" showErrorMessage="1" prompt="学校名に入力したものが表示されるので、選択してください。" sqref="F74:S74 D81 F81 H81 J81 L81 N81 P81 R81">
      <formula1>$E$66:$N$66</formula1>
    </dataValidation>
    <dataValidation type="list" allowBlank="1" showInputMessage="1" showErrorMessage="1" prompt="学校名に入力したものが表示されるので、選択してください。" sqref="D74:E74">
      <formula1>$E$15:$N$15</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7.43"/>
    <col customWidth="1" min="2" max="2" width="15.57"/>
    <col customWidth="1" min="3" max="3" width="4.57"/>
    <col customWidth="1" min="4" max="4" width="10.57"/>
    <col customWidth="1" min="5" max="5" width="10.71"/>
    <col customWidth="1" min="6" max="6" width="1.14"/>
    <col customWidth="1" min="7" max="7" width="8.57"/>
    <col customWidth="1" min="8" max="8" width="15.57"/>
    <col customWidth="1" min="9" max="9" width="4.57"/>
    <col customWidth="1" min="10" max="10" width="10.57"/>
    <col customWidth="1" min="11" max="11" width="10.71"/>
    <col customWidth="1" min="12" max="12" width="15.57"/>
    <col customWidth="1" min="13" max="13" width="4.57"/>
    <col customWidth="1" min="14" max="15" width="10.71"/>
    <col customWidth="1" min="16" max="16" width="8.71"/>
    <col customWidth="1" min="17" max="17" width="3.71"/>
    <col customWidth="1" min="18" max="22" width="8.71"/>
  </cols>
  <sheetData>
    <row r="1" ht="22.5" customHeight="1">
      <c r="A1" s="356" t="str">
        <f>'学校用印刷シート'!$A$1</f>
        <v>第51回愛知県中学生バドミントン大会申込書</v>
      </c>
      <c r="P1" s="357"/>
      <c r="Q1" s="357"/>
      <c r="R1" s="357"/>
      <c r="S1" s="357"/>
      <c r="T1" s="357"/>
      <c r="U1" s="357"/>
      <c r="V1" s="357"/>
    </row>
    <row r="2" ht="22.5" customHeight="1">
      <c r="A2" s="357"/>
      <c r="B2" s="357"/>
      <c r="C2" s="357"/>
      <c r="D2" s="357"/>
      <c r="E2" s="357"/>
      <c r="F2" s="357"/>
      <c r="G2" s="357"/>
      <c r="H2" s="357"/>
      <c r="I2" s="357"/>
      <c r="J2" s="357"/>
      <c r="K2" s="357"/>
      <c r="L2" s="357"/>
      <c r="M2" s="358"/>
      <c r="N2" s="358" t="s">
        <v>510</v>
      </c>
      <c r="O2" s="30"/>
      <c r="P2" s="359"/>
      <c r="Q2" s="357"/>
      <c r="R2" s="357"/>
      <c r="S2" s="357"/>
      <c r="T2" s="357"/>
      <c r="U2" s="357"/>
      <c r="V2" s="357"/>
    </row>
    <row r="3" ht="22.5" customHeight="1">
      <c r="A3" s="360" t="s">
        <v>511</v>
      </c>
      <c r="B3" s="235"/>
      <c r="C3" s="361" t="str">
        <f>'地域クラブ活動・地域移行部活動用入力シート'!D7</f>
        <v/>
      </c>
      <c r="D3" s="211"/>
      <c r="E3" s="211"/>
      <c r="F3" s="211"/>
      <c r="G3" s="211"/>
      <c r="H3" s="211"/>
      <c r="I3" s="211"/>
      <c r="J3" s="211"/>
      <c r="K3" s="211"/>
      <c r="L3" s="211"/>
      <c r="M3" s="211"/>
      <c r="N3" s="259"/>
      <c r="O3" s="362"/>
      <c r="P3" s="363"/>
      <c r="Q3" s="357"/>
      <c r="R3" s="357"/>
      <c r="S3" s="357"/>
      <c r="T3" s="357"/>
      <c r="U3" s="357"/>
      <c r="V3" s="357"/>
    </row>
    <row r="4" ht="22.5" customHeight="1">
      <c r="A4" s="364" t="s">
        <v>271</v>
      </c>
      <c r="B4" s="64"/>
      <c r="C4" s="157" t="str">
        <f>'地域クラブ活動・地域移行部活動用入力シート'!D8</f>
        <v/>
      </c>
      <c r="D4" s="18"/>
      <c r="E4" s="18"/>
      <c r="F4" s="18"/>
      <c r="G4" s="18"/>
      <c r="H4" s="18"/>
      <c r="I4" s="18"/>
      <c r="J4" s="18"/>
      <c r="K4" s="18"/>
      <c r="L4" s="18"/>
      <c r="M4" s="18"/>
      <c r="N4" s="217"/>
      <c r="O4" s="362"/>
      <c r="P4" s="363"/>
      <c r="Q4" s="357"/>
      <c r="R4" s="357"/>
      <c r="S4" s="357"/>
      <c r="T4" s="357"/>
      <c r="U4" s="357"/>
      <c r="V4" s="357"/>
    </row>
    <row r="5" ht="22.5" customHeight="1">
      <c r="A5" s="365" t="s">
        <v>273</v>
      </c>
      <c r="B5" s="245"/>
      <c r="C5" s="366" t="str">
        <f>IF('地域クラブ活動・地域移行部活動用入力シート'!D9="","",'地域クラブ活動・地域移行部活動用入力シート'!D9)</f>
        <v/>
      </c>
      <c r="D5" s="230"/>
      <c r="E5" s="230"/>
      <c r="F5" s="367"/>
      <c r="G5" s="368"/>
      <c r="H5" s="369"/>
      <c r="I5" s="370" t="s">
        <v>384</v>
      </c>
      <c r="J5" s="245"/>
      <c r="K5" s="366" t="str">
        <f>IF('地域クラブ活動・地域移行部活動用入力シート'!D10="","",'地域クラブ活動・地域移行部活動用入力シート'!D10)</f>
        <v/>
      </c>
      <c r="L5" s="230"/>
      <c r="M5" s="230"/>
      <c r="N5" s="231"/>
      <c r="O5" s="362"/>
      <c r="P5" s="363"/>
      <c r="Q5" s="371"/>
      <c r="R5" s="371"/>
      <c r="S5" s="371"/>
      <c r="T5" s="371"/>
      <c r="U5" s="371"/>
      <c r="V5" s="357"/>
    </row>
    <row r="6" ht="9.0" customHeight="1">
      <c r="A6" s="357"/>
      <c r="B6" s="357"/>
      <c r="C6" s="357"/>
      <c r="D6" s="357"/>
      <c r="E6" s="357"/>
      <c r="F6" s="357"/>
      <c r="G6" s="357"/>
      <c r="H6" s="357"/>
      <c r="I6" s="357"/>
      <c r="J6" s="357"/>
      <c r="K6" s="357"/>
      <c r="L6" s="357"/>
      <c r="M6" s="357"/>
      <c r="N6" s="357"/>
      <c r="O6" s="357"/>
      <c r="P6" s="357"/>
      <c r="Q6" s="357"/>
      <c r="R6" s="357"/>
      <c r="S6" s="357"/>
      <c r="T6" s="357"/>
      <c r="U6" s="357"/>
      <c r="V6" s="357"/>
    </row>
    <row r="7" ht="22.5" customHeight="1">
      <c r="A7" s="357"/>
      <c r="B7" s="357"/>
      <c r="C7" s="357"/>
      <c r="D7" s="357"/>
      <c r="E7" s="357"/>
      <c r="F7" s="357"/>
      <c r="G7" s="357"/>
      <c r="H7" s="357"/>
      <c r="I7" s="357"/>
      <c r="J7" s="357"/>
      <c r="K7" s="372" t="s">
        <v>385</v>
      </c>
      <c r="L7" s="373"/>
      <c r="M7" s="374" t="str">
        <f>IF('地域クラブ活動・地域移行部活動用入力シート'!D11="","",'地域クラブ活動・地域移行部活動用入力シート'!D11)</f>
        <v/>
      </c>
      <c r="N7" s="375"/>
      <c r="O7" s="53"/>
      <c r="P7" s="371"/>
      <c r="Q7" s="371"/>
      <c r="R7" s="371"/>
      <c r="S7" s="357"/>
      <c r="T7" s="357"/>
      <c r="U7" s="357"/>
      <c r="V7" s="357"/>
    </row>
    <row r="8" ht="27.0" customHeight="1">
      <c r="A8" s="376" t="s">
        <v>386</v>
      </c>
      <c r="B8" s="377" t="s">
        <v>387</v>
      </c>
      <c r="C8" s="378" t="s">
        <v>347</v>
      </c>
      <c r="D8" s="379" t="s">
        <v>348</v>
      </c>
      <c r="E8" s="380" t="s">
        <v>512</v>
      </c>
      <c r="F8" s="357"/>
      <c r="G8" s="376" t="s">
        <v>386</v>
      </c>
      <c r="H8" s="377" t="s">
        <v>387</v>
      </c>
      <c r="I8" s="378" t="s">
        <v>347</v>
      </c>
      <c r="J8" s="381" t="s">
        <v>348</v>
      </c>
      <c r="K8" s="381" t="s">
        <v>512</v>
      </c>
      <c r="L8" s="381" t="s">
        <v>513</v>
      </c>
      <c r="M8" s="382" t="s">
        <v>347</v>
      </c>
      <c r="N8" s="383" t="s">
        <v>348</v>
      </c>
      <c r="O8" s="384" t="s">
        <v>512</v>
      </c>
      <c r="P8" s="357"/>
      <c r="Q8" s="371"/>
      <c r="R8" s="371"/>
      <c r="S8" s="371"/>
      <c r="T8" s="371"/>
      <c r="U8" s="371"/>
      <c r="V8" s="357"/>
    </row>
    <row r="9" ht="31.5" customHeight="1">
      <c r="A9" s="385" t="s">
        <v>514</v>
      </c>
      <c r="B9" s="386" t="str">
        <f>HLOOKUP(A9,'地域クラブ活動・地域移行部活動用入力シート'!$D$19:$S$24,2,0)</f>
        <v/>
      </c>
      <c r="C9" s="387" t="str">
        <f>HLOOKUP(A9,'地域クラブ活動・地域移行部活動用入力シート'!$D$19:$S$24,3,0)</f>
        <v/>
      </c>
      <c r="D9" s="387" t="str">
        <f>HLOOKUP(A9,'地域クラブ活動・地域移行部活動用入力シート'!$D$19:$S$24,4,0)</f>
        <v/>
      </c>
      <c r="E9" s="388" t="str">
        <f>HLOOKUP(A9,'地域クラブ活動・地域移行部活動用入力シート'!$D$19:$S$24,5,0)</f>
        <v/>
      </c>
      <c r="F9" s="357"/>
      <c r="G9" s="385" t="s">
        <v>515</v>
      </c>
      <c r="H9" s="389" t="str">
        <f>HLOOKUP(G9,'地域クラブ活動・地域移行部活動用入力シート'!$Y$26:$AF$29,3,0)</f>
        <v/>
      </c>
      <c r="I9" s="390" t="str">
        <f>HLOOKUP(H9,'地域クラブ活動・地域移行部活動用入力シート'!$D$27:$S$28,2,0)</f>
        <v>#N/A</v>
      </c>
      <c r="J9" s="390" t="str">
        <f>HLOOKUP(G9,'地域クラブ活動・地域移行部活動用入力シート'!$Y$26:$AF$31,5,0)</f>
        <v/>
      </c>
      <c r="K9" s="390" t="str">
        <f>HLOOKUP(H9,'地域クラブ活動・地域移行部活動用入力シート'!$D$27:$S$30,4,0)</f>
        <v>#N/A</v>
      </c>
      <c r="L9" s="390" t="str">
        <f>HLOOKUP(G9,'地域クラブ活動・地域移行部活動用入力シート'!$Y$26:$AF$29,4,0)</f>
        <v/>
      </c>
      <c r="M9" s="390" t="str">
        <f>HLOOKUP(L9,'地域クラブ活動・地域移行部活動用入力シート'!$D$27:$S$30,2,0)</f>
        <v>#N/A</v>
      </c>
      <c r="N9" s="391" t="str">
        <f>HLOOKUP(G9,'地域クラブ活動・地域移行部活動用入力シート'!$Y$26:$AF$31,6,0)</f>
        <v/>
      </c>
      <c r="O9" s="392" t="str">
        <f>HLOOKUP(L9,'地域クラブ活動・地域移行部活動用入力シート'!$D$27:$S$30,4,0)</f>
        <v>#N/A</v>
      </c>
      <c r="P9" s="357"/>
      <c r="Q9" s="357"/>
      <c r="R9" s="357"/>
      <c r="S9" s="357"/>
      <c r="T9" s="357"/>
      <c r="U9" s="357"/>
      <c r="V9" s="357"/>
    </row>
    <row r="10" ht="31.5" customHeight="1">
      <c r="A10" s="393" t="s">
        <v>516</v>
      </c>
      <c r="B10" s="394" t="str">
        <f>HLOOKUP(A10,'地域クラブ活動・地域移行部活動用入力シート'!$D$19:$S$24,2,0)</f>
        <v/>
      </c>
      <c r="C10" s="395" t="str">
        <f>HLOOKUP(A10,'地域クラブ活動・地域移行部活動用入力シート'!$D$19:$S$24,3,0)</f>
        <v/>
      </c>
      <c r="D10" s="395" t="str">
        <f>HLOOKUP(A10,'地域クラブ活動・地域移行部活動用入力シート'!$D$19:$S$24,4,0)</f>
        <v/>
      </c>
      <c r="E10" s="396" t="str">
        <f>HLOOKUP(A10,'地域クラブ活動・地域移行部活動用入力シート'!$D$19:$S$24,5,0)</f>
        <v/>
      </c>
      <c r="F10" s="357"/>
      <c r="G10" s="393" t="s">
        <v>315</v>
      </c>
      <c r="H10" s="397" t="str">
        <f>HLOOKUP(G10,'地域クラブ活動・地域移行部活動用入力シート'!$Y$26:$AF$29,3,0)</f>
        <v/>
      </c>
      <c r="I10" s="398" t="str">
        <f>HLOOKUP(H10,'地域クラブ活動・地域移行部活動用入力シート'!$D$27:$S$28,2,0)</f>
        <v>#N/A</v>
      </c>
      <c r="J10" s="398" t="str">
        <f>HLOOKUP(G10,'地域クラブ活動・地域移行部活動用入力シート'!$D$26:$S$30,4,0)</f>
        <v/>
      </c>
      <c r="K10" s="398" t="str">
        <f>HLOOKUP(H10,'地域クラブ活動・地域移行部活動用入力シート'!$D$27:$S$30,4,0)</f>
        <v>#N/A</v>
      </c>
      <c r="L10" s="398" t="str">
        <f>HLOOKUP(G10,'地域クラブ活動・地域移行部活動用入力シート'!$Y$26:$AF$29,4,0)</f>
        <v/>
      </c>
      <c r="M10" s="398" t="str">
        <f>HLOOKUP(L10,'地域クラブ活動・地域移行部活動用入力シート'!$D$27:$S$28,2,0)</f>
        <v>#N/A</v>
      </c>
      <c r="N10" s="391" t="str">
        <f>HLOOKUP(G10,'地域クラブ活動・地域移行部活動用入力シート'!$Y$26:$AF$31,6,0)</f>
        <v/>
      </c>
      <c r="O10" s="392" t="str">
        <f>HLOOKUP(L10,'地域クラブ活動・地域移行部活動用入力シート'!$D$27:$S$30,4,0)</f>
        <v>#N/A</v>
      </c>
      <c r="P10" s="357"/>
      <c r="Q10" s="357"/>
      <c r="R10" s="357"/>
      <c r="S10" s="357"/>
      <c r="T10" s="357"/>
      <c r="U10" s="357"/>
      <c r="V10" s="357"/>
    </row>
    <row r="11" ht="31.5" customHeight="1">
      <c r="A11" s="393" t="s">
        <v>309</v>
      </c>
      <c r="B11" s="394" t="str">
        <f>HLOOKUP(A11,'地域クラブ活動・地域移行部活動用入力シート'!$D$19:$S$24,2,0)</f>
        <v/>
      </c>
      <c r="C11" s="395" t="str">
        <f>HLOOKUP(A11,'地域クラブ活動・地域移行部活動用入力シート'!$D$19:$S$24,3,0)</f>
        <v/>
      </c>
      <c r="D11" s="395" t="str">
        <f>HLOOKUP(A11,'地域クラブ活動・地域移行部活動用入力シート'!$D$19:$S$24,4,0)</f>
        <v/>
      </c>
      <c r="E11" s="396" t="str">
        <f>HLOOKUP(A11,'地域クラブ活動・地域移行部活動用入力シート'!$D$19:$S$24,5,0)</f>
        <v/>
      </c>
      <c r="F11" s="357"/>
      <c r="G11" s="393" t="s">
        <v>316</v>
      </c>
      <c r="H11" s="397" t="str">
        <f>HLOOKUP(G11,'地域クラブ活動・地域移行部活動用入力シート'!$Y$26:$AF$29,3,0)</f>
        <v/>
      </c>
      <c r="I11" s="398" t="str">
        <f>HLOOKUP(H11,'地域クラブ活動・地域移行部活動用入力シート'!$D$27:$S$28,2,0)</f>
        <v>#N/A</v>
      </c>
      <c r="J11" s="398" t="str">
        <f>HLOOKUP(G11,'地域クラブ活動・地域移行部活動用入力シート'!$D$26:$S$30,4,0)</f>
        <v/>
      </c>
      <c r="K11" s="398" t="str">
        <f>HLOOKUP(H11,'地域クラブ活動・地域移行部活動用入力シート'!$D$27:$S$30,4,0)</f>
        <v>#N/A</v>
      </c>
      <c r="L11" s="398" t="str">
        <f>HLOOKUP(G11,'地域クラブ活動・地域移行部活動用入力シート'!$Y$26:$AF$29,4,0)</f>
        <v/>
      </c>
      <c r="M11" s="398" t="str">
        <f>HLOOKUP(L11,'地域クラブ活動・地域移行部活動用入力シート'!$D$27:$S$28,2,0)</f>
        <v>#N/A</v>
      </c>
      <c r="N11" s="391" t="str">
        <f>HLOOKUP(G11,'地域クラブ活動・地域移行部活動用入力シート'!$Y$26:$AF$31,6,0)</f>
        <v/>
      </c>
      <c r="O11" s="392" t="str">
        <f>HLOOKUP(L11,'地域クラブ活動・地域移行部活動用入力シート'!$D$27:$S$30,4,0)</f>
        <v>#N/A</v>
      </c>
      <c r="P11" s="357"/>
      <c r="Q11" s="357"/>
      <c r="R11" s="357"/>
      <c r="S11" s="357"/>
      <c r="T11" s="357"/>
      <c r="U11" s="357"/>
      <c r="V11" s="357"/>
    </row>
    <row r="12" ht="31.5" customHeight="1">
      <c r="A12" s="393" t="s">
        <v>310</v>
      </c>
      <c r="B12" s="394" t="str">
        <f>HLOOKUP(A12,'地域クラブ活動・地域移行部活動用入力シート'!$D$19:$S$24,2,0)</f>
        <v/>
      </c>
      <c r="C12" s="395" t="str">
        <f>HLOOKUP(A12,'地域クラブ活動・地域移行部活動用入力シート'!$D$19:$S$24,3,0)</f>
        <v/>
      </c>
      <c r="D12" s="395"/>
      <c r="E12" s="396" t="str">
        <f>HLOOKUP(A12,'地域クラブ活動・地域移行部活動用入力シート'!$D$19:$S$24,5,0)</f>
        <v/>
      </c>
      <c r="F12" s="357"/>
      <c r="G12" s="393" t="s">
        <v>317</v>
      </c>
      <c r="H12" s="397" t="str">
        <f>HLOOKUP(G12,'地域クラブ活動・地域移行部活動用入力シート'!$Y$26:$AF$29,3,0)</f>
        <v/>
      </c>
      <c r="I12" s="398" t="str">
        <f>HLOOKUP(H12,'地域クラブ活動・地域移行部活動用入力シート'!$D$27:$S$28,2,0)</f>
        <v>#N/A</v>
      </c>
      <c r="J12" s="398" t="str">
        <f>HLOOKUP(G12,'地域クラブ活動・地域移行部活動用入力シート'!$D$26:$S$30,4,0)</f>
        <v/>
      </c>
      <c r="K12" s="398" t="str">
        <f>HLOOKUP(H12,'地域クラブ活動・地域移行部活動用入力シート'!$D$27:$S$30,4,0)</f>
        <v>#N/A</v>
      </c>
      <c r="L12" s="398" t="str">
        <f>HLOOKUP(G12,'地域クラブ活動・地域移行部活動用入力シート'!$Y$26:$AF$29,4,0)</f>
        <v/>
      </c>
      <c r="M12" s="398" t="str">
        <f>HLOOKUP(L12,'地域クラブ活動・地域移行部活動用入力シート'!$D$27:$S$28,2,0)</f>
        <v>#N/A</v>
      </c>
      <c r="N12" s="391" t="str">
        <f>HLOOKUP(G12,'地域クラブ活動・地域移行部活動用入力シート'!$Y$26:$AF$31,6,0)</f>
        <v/>
      </c>
      <c r="O12" s="392" t="str">
        <f>HLOOKUP(L12,'地域クラブ活動・地域移行部活動用入力シート'!$D$27:$S$30,4,0)</f>
        <v>#N/A</v>
      </c>
      <c r="P12" s="357"/>
      <c r="Q12" s="357"/>
      <c r="R12" s="357"/>
      <c r="S12" s="357"/>
      <c r="T12" s="357"/>
      <c r="U12" s="357"/>
      <c r="V12" s="357"/>
    </row>
    <row r="13" ht="31.5" customHeight="1">
      <c r="A13" s="393" t="s">
        <v>311</v>
      </c>
      <c r="B13" s="394" t="str">
        <f>HLOOKUP(A13,'地域クラブ活動・地域移行部活動用入力シート'!$D$19:$S$24,2,0)</f>
        <v/>
      </c>
      <c r="C13" s="395" t="str">
        <f>HLOOKUP(A13,'地域クラブ活動・地域移行部活動用入力シート'!$D$19:$S$24,3,0)</f>
        <v/>
      </c>
      <c r="D13" s="395" t="str">
        <f>HLOOKUP(A13,'地域クラブ活動・地域移行部活動用入力シート'!$D$19:$S$24,4,0)</f>
        <v/>
      </c>
      <c r="E13" s="396" t="str">
        <f>HLOOKUP(A13,'地域クラブ活動・地域移行部活動用入力シート'!$D$19:$S$24,5,0)</f>
        <v/>
      </c>
      <c r="F13" s="357"/>
      <c r="G13" s="393" t="s">
        <v>318</v>
      </c>
      <c r="H13" s="399" t="str">
        <f>HLOOKUP(G13,'地域クラブ活動・地域移行部活動用入力シート'!$Y$26:$AF$29,3,0)</f>
        <v/>
      </c>
      <c r="I13" s="398" t="str">
        <f>HLOOKUP(H13,'地域クラブ活動・地域移行部活動用入力シート'!$D$27:$S$28,2,0)</f>
        <v>#N/A</v>
      </c>
      <c r="J13" s="398" t="str">
        <f>HLOOKUP(G13,'地域クラブ活動・地域移行部活動用入力シート'!$D$26:$S$30,4,0)</f>
        <v/>
      </c>
      <c r="K13" s="398" t="str">
        <f>HLOOKUP(H13,'地域クラブ活動・地域移行部活動用入力シート'!$D$27:$S$30,4,0)</f>
        <v>#N/A</v>
      </c>
      <c r="L13" s="398" t="str">
        <f>HLOOKUP(G13,'地域クラブ活動・地域移行部活動用入力シート'!$Y$26:$AF$29,4,0)</f>
        <v/>
      </c>
      <c r="M13" s="398" t="str">
        <f>HLOOKUP(L13,'地域クラブ活動・地域移行部活動用入力シート'!$D$27:$S$28,2,0)</f>
        <v>#N/A</v>
      </c>
      <c r="N13" s="391" t="str">
        <f>HLOOKUP(G13,'地域クラブ活動・地域移行部活動用入力シート'!$Y$26:$AF$31,6,0)</f>
        <v/>
      </c>
      <c r="O13" s="392" t="str">
        <f>HLOOKUP(L13,'地域クラブ活動・地域移行部活動用入力シート'!$D$27:$S$30,4,0)</f>
        <v>#N/A</v>
      </c>
      <c r="P13" s="357"/>
      <c r="Q13" s="357"/>
      <c r="R13" s="357"/>
      <c r="S13" s="357"/>
      <c r="T13" s="357"/>
      <c r="U13" s="357"/>
      <c r="V13" s="357"/>
    </row>
    <row r="14" ht="31.5" customHeight="1">
      <c r="A14" s="393" t="s">
        <v>312</v>
      </c>
      <c r="B14" s="394" t="str">
        <f>HLOOKUP(A14,'地域クラブ活動・地域移行部活動用入力シート'!$D$19:$S$24,2,0)</f>
        <v/>
      </c>
      <c r="C14" s="395" t="str">
        <f>HLOOKUP(A14,'地域クラブ活動・地域移行部活動用入力シート'!$D$19:$S$24,3,0)</f>
        <v/>
      </c>
      <c r="D14" s="395" t="str">
        <f>HLOOKUP(A14,'地域クラブ活動・地域移行部活動用入力シート'!$D$19:$S$24,4,0)</f>
        <v/>
      </c>
      <c r="E14" s="396" t="str">
        <f>HLOOKUP(A14,'地域クラブ活動・地域移行部活動用入力シート'!$D$19:$S$24,5,0)</f>
        <v/>
      </c>
      <c r="F14" s="357"/>
      <c r="G14" s="393" t="s">
        <v>370</v>
      </c>
      <c r="H14" s="400" t="str">
        <f>HLOOKUP(G14,'地域クラブ活動・地域移行部活動用入力シート'!$Y$26:$AF$29,3,0)</f>
        <v/>
      </c>
      <c r="I14" s="401" t="str">
        <f>HLOOKUP(H14,'地域クラブ活動・地域移行部活動用入力シート'!$D$27:$S$28,2,0)</f>
        <v>#N/A</v>
      </c>
      <c r="J14" s="401" t="str">
        <f>HLOOKUP(G14,'地域クラブ活動・地域移行部活動用入力シート'!$D$26:$S$30,4,0)</f>
        <v/>
      </c>
      <c r="K14" s="401" t="str">
        <f>HLOOKUP(H14,'地域クラブ活動・地域移行部活動用入力シート'!$D$27:$S$30,4,0)</f>
        <v>#N/A</v>
      </c>
      <c r="L14" s="401" t="str">
        <f>HLOOKUP(G14,'地域クラブ活動・地域移行部活動用入力シート'!$Y$26:$AF$29,4,0)</f>
        <v/>
      </c>
      <c r="M14" s="401" t="str">
        <f>HLOOKUP(L14,'地域クラブ活動・地域移行部活動用入力シート'!$D$27:$S$28,2,0)</f>
        <v>#N/A</v>
      </c>
      <c r="N14" s="402" t="str">
        <f>HLOOKUP(G14,'地域クラブ活動・地域移行部活動用入力シート'!$Y$26:$AF$31,6,0)</f>
        <v/>
      </c>
      <c r="O14" s="403" t="str">
        <f>HLOOKUP(L14,'地域クラブ活動・地域移行部活動用入力シート'!$D$27:$S$30,4,0)</f>
        <v>#N/A</v>
      </c>
      <c r="P14" s="357"/>
      <c r="Q14" s="357"/>
      <c r="R14" s="357"/>
      <c r="S14" s="357"/>
      <c r="T14" s="357"/>
      <c r="U14" s="357"/>
      <c r="V14" s="357"/>
    </row>
    <row r="15" ht="31.5" customHeight="1">
      <c r="A15" s="393" t="s">
        <v>428</v>
      </c>
      <c r="B15" s="404" t="str">
        <f>HLOOKUP(A15,'地域クラブ活動・地域移行部活動用入力シート'!$D$19:$S$24,2,0)</f>
        <v/>
      </c>
      <c r="C15" s="405" t="str">
        <f>HLOOKUP(A15,'地域クラブ活動・地域移行部活動用入力シート'!$D$19:$S$24,3,0)</f>
        <v/>
      </c>
      <c r="D15" s="405" t="str">
        <f>HLOOKUP(A15,'地域クラブ活動・地域移行部活動用入力シート'!$D$19:$S$24,4,0)</f>
        <v/>
      </c>
      <c r="E15" s="406" t="str">
        <f>HLOOKUP(A15,'地域クラブ活動・地域移行部活動用入力シート'!$D$19:$S$24,5,0)</f>
        <v/>
      </c>
      <c r="F15" s="357"/>
      <c r="G15" s="393" t="s">
        <v>371</v>
      </c>
      <c r="H15" s="400" t="str">
        <f>HLOOKUP(G15,'地域クラブ活動・地域移行部活動用入力シート'!$Y$26:$AF$29,3,0)</f>
        <v/>
      </c>
      <c r="I15" s="401" t="str">
        <f>HLOOKUP(H15,'地域クラブ活動・地域移行部活動用入力シート'!$D$27:$S$28,2,0)</f>
        <v>#N/A</v>
      </c>
      <c r="J15" s="401" t="str">
        <f>HLOOKUP(G15,'地域クラブ活動・地域移行部活動用入力シート'!$D$26:$S$30,4,0)</f>
        <v/>
      </c>
      <c r="K15" s="401" t="str">
        <f>HLOOKUP(H15,'地域クラブ活動・地域移行部活動用入力シート'!$D$27:$S$30,4,0)</f>
        <v>#N/A</v>
      </c>
      <c r="L15" s="401" t="str">
        <f>HLOOKUP(G15,'地域クラブ活動・地域移行部活動用入力シート'!$Y$26:$AF$29,4,0)</f>
        <v/>
      </c>
      <c r="M15" s="401" t="str">
        <f>HLOOKUP(L15,'地域クラブ活動・地域移行部活動用入力シート'!$D$27:$S$28,2,0)</f>
        <v>#N/A</v>
      </c>
      <c r="N15" s="402" t="str">
        <f>HLOOKUP(G15,'地域クラブ活動・地域移行部活動用入力シート'!$Y$26:$AF$31,6,0)</f>
        <v/>
      </c>
      <c r="O15" s="403" t="str">
        <f>HLOOKUP(L15,'地域クラブ活動・地域移行部活動用入力シート'!$D$27:$S$30,4,0)</f>
        <v>#N/A</v>
      </c>
      <c r="P15" s="357"/>
      <c r="Q15" s="357"/>
      <c r="R15" s="357"/>
      <c r="S15" s="357"/>
      <c r="T15" s="357"/>
      <c r="U15" s="357"/>
      <c r="V15" s="357"/>
    </row>
    <row r="16" ht="31.5" customHeight="1">
      <c r="A16" s="393" t="s">
        <v>429</v>
      </c>
      <c r="B16" s="404" t="str">
        <f>HLOOKUP(A16,'地域クラブ活動・地域移行部活動用入力シート'!$D$19:$S$24,2,0)</f>
        <v/>
      </c>
      <c r="C16" s="405" t="str">
        <f>HLOOKUP(A16,'地域クラブ活動・地域移行部活動用入力シート'!$D$19:$S$24,3,0)</f>
        <v/>
      </c>
      <c r="D16" s="405" t="str">
        <f>HLOOKUP(A16,'地域クラブ活動・地域移行部活動用入力シート'!$D$19:$S$24,4,0)</f>
        <v/>
      </c>
      <c r="E16" s="406" t="str">
        <f>HLOOKUP(A16,'地域クラブ活動・地域移行部活動用入力シート'!$D$19:$S$24,5,0)</f>
        <v/>
      </c>
      <c r="F16" s="357"/>
      <c r="G16" s="407" t="s">
        <v>446</v>
      </c>
      <c r="H16" s="408" t="str">
        <f>HLOOKUP(G16,'地域クラブ活動・地域移行部活動用入力シート'!$Y$26:$AF$29,3,0)</f>
        <v/>
      </c>
      <c r="I16" s="409" t="str">
        <f>HLOOKUP(H16,'地域クラブ活動・地域移行部活動用入力シート'!$D$27:$S$28,2,0)</f>
        <v>#N/A</v>
      </c>
      <c r="J16" s="409" t="str">
        <f>HLOOKUP(G16,'地域クラブ活動・地域移行部活動用入力シート'!$D$26:$S$30,4,0)</f>
        <v/>
      </c>
      <c r="K16" s="409" t="str">
        <f>HLOOKUP(H16,'地域クラブ活動・地域移行部活動用入力シート'!$D$27:$S$30,4,0)</f>
        <v>#N/A</v>
      </c>
      <c r="L16" s="409" t="str">
        <f>HLOOKUP(G16,'地域クラブ活動・地域移行部活動用入力シート'!$Y$26:$AF$29,4,0)</f>
        <v/>
      </c>
      <c r="M16" s="409" t="str">
        <f>HLOOKUP(L16,'地域クラブ活動・地域移行部活動用入力シート'!$D$27:$S$28,2,0)</f>
        <v>#N/A</v>
      </c>
      <c r="N16" s="410" t="str">
        <f>HLOOKUP(G16,'地域クラブ活動・地域移行部活動用入力シート'!$Y$26:$AF$31,6,0)</f>
        <v/>
      </c>
      <c r="O16" s="411" t="str">
        <f>HLOOKUP(L16,'地域クラブ活動・地域移行部活動用入力シート'!$D$27:$S$30,4,0)</f>
        <v>#N/A</v>
      </c>
      <c r="P16" s="357"/>
      <c r="Q16" s="357"/>
      <c r="R16" s="357"/>
      <c r="S16" s="357"/>
      <c r="T16" s="357"/>
      <c r="U16" s="357"/>
      <c r="V16" s="357"/>
    </row>
    <row r="17" ht="31.5" customHeight="1">
      <c r="A17" s="412" t="s">
        <v>430</v>
      </c>
      <c r="B17" s="413" t="str">
        <f>HLOOKUP(A17,'地域クラブ活動・地域移行部活動用入力シート'!$D$19:$S$24,2,0)</f>
        <v/>
      </c>
      <c r="C17" s="414" t="str">
        <f>HLOOKUP(A17,'地域クラブ活動・地域移行部活動用入力シート'!$D$19:$S$24,3,0)</f>
        <v/>
      </c>
      <c r="D17" s="414" t="str">
        <f>HLOOKUP(A17,'地域クラブ活動・地域移行部活動用入力シート'!$D$19:$S$24,4,0)</f>
        <v/>
      </c>
      <c r="E17" s="415" t="str">
        <f>HLOOKUP(A17,'地域クラブ活動・地域移行部活動用入力シート'!$D$19:$S$24,5,0)</f>
        <v/>
      </c>
      <c r="F17" s="416"/>
      <c r="G17" s="357"/>
      <c r="H17" s="357"/>
      <c r="I17" s="357"/>
      <c r="J17" s="357"/>
      <c r="K17" s="357"/>
      <c r="L17" s="357"/>
      <c r="M17" s="357"/>
      <c r="N17" s="357"/>
      <c r="O17" s="357"/>
      <c r="P17" s="357"/>
      <c r="Q17" s="357"/>
      <c r="R17" s="357"/>
      <c r="S17" s="357"/>
      <c r="T17" s="357"/>
      <c r="U17" s="357"/>
      <c r="V17" s="357"/>
    </row>
    <row r="18" ht="22.5" customHeight="1">
      <c r="A18" s="417"/>
      <c r="B18" s="418"/>
      <c r="C18" s="418"/>
      <c r="D18" s="418"/>
      <c r="E18" s="417"/>
      <c r="F18" s="419"/>
      <c r="G18" s="419"/>
      <c r="H18" s="420" t="s">
        <v>517</v>
      </c>
      <c r="O18" s="357"/>
      <c r="P18" s="357"/>
      <c r="Q18" s="357"/>
      <c r="R18" s="357"/>
      <c r="S18" s="357"/>
      <c r="T18" s="357"/>
      <c r="U18" s="357"/>
      <c r="V18" s="357"/>
    </row>
    <row r="19" ht="22.5" customHeight="1">
      <c r="A19" s="357"/>
      <c r="B19" s="421" t="s">
        <v>518</v>
      </c>
      <c r="C19" s="422" t="s">
        <v>404</v>
      </c>
      <c r="D19" s="422"/>
      <c r="E19" s="423" t="s">
        <v>405</v>
      </c>
      <c r="F19" s="357"/>
      <c r="G19" s="357"/>
      <c r="H19" s="420" t="s">
        <v>519</v>
      </c>
      <c r="O19" s="30"/>
      <c r="P19" s="357"/>
      <c r="Q19" s="357"/>
      <c r="R19" s="357"/>
      <c r="S19" s="357"/>
      <c r="T19" s="357"/>
      <c r="U19" s="357"/>
      <c r="V19" s="357"/>
    </row>
    <row r="20" ht="22.5" customHeight="1">
      <c r="A20" s="357"/>
      <c r="B20" s="424" t="s">
        <v>407</v>
      </c>
      <c r="C20" s="425" t="str">
        <f>'地域クラブ活動・地域移行部活動用入力シート'!R8+'地域クラブ活動・地域移行部活動用入力シート'!R10</f>
        <v>0</v>
      </c>
      <c r="D20" s="426" t="s">
        <v>408</v>
      </c>
      <c r="E20" s="427" t="str">
        <f>C20*1200</f>
        <v> 0 </v>
      </c>
      <c r="F20" s="357"/>
      <c r="G20" s="357"/>
      <c r="H20" s="398" t="s">
        <v>478</v>
      </c>
      <c r="I20" s="428" t="str">
        <f>C3</f>
        <v/>
      </c>
      <c r="J20" s="142"/>
      <c r="K20" s="142"/>
      <c r="L20" s="142"/>
      <c r="M20" s="142"/>
      <c r="N20" s="32"/>
      <c r="O20" s="30"/>
      <c r="P20" s="357"/>
      <c r="Q20" s="357"/>
      <c r="R20" s="357"/>
      <c r="S20" s="357"/>
      <c r="T20" s="357"/>
      <c r="U20" s="357"/>
      <c r="V20" s="357"/>
    </row>
    <row r="21" ht="22.5" customHeight="1">
      <c r="A21" s="357"/>
      <c r="B21" s="429" t="s">
        <v>409</v>
      </c>
      <c r="C21" s="430" t="str">
        <f>'地域クラブ活動・地域移行部活動用入力シート'!R9+'地域クラブ活動・地域移行部活動用入力シート'!R11</f>
        <v>0</v>
      </c>
      <c r="D21" s="431" t="s">
        <v>410</v>
      </c>
      <c r="E21" s="432" t="str">
        <f>C21*2400</f>
        <v> 0 </v>
      </c>
      <c r="F21" s="357"/>
      <c r="G21" s="357"/>
      <c r="H21" s="433" t="s">
        <v>520</v>
      </c>
      <c r="I21" s="434"/>
      <c r="J21" s="193"/>
      <c r="K21" s="193"/>
      <c r="L21" s="193"/>
      <c r="M21" s="193"/>
      <c r="N21" s="192"/>
      <c r="O21" s="435"/>
      <c r="P21" s="436" t="s">
        <v>521</v>
      </c>
    </row>
    <row r="22" ht="22.5" customHeight="1">
      <c r="A22" s="357"/>
      <c r="B22" s="437" t="s">
        <v>292</v>
      </c>
      <c r="C22" s="438"/>
      <c r="D22" s="242"/>
      <c r="E22" s="439" t="str">
        <f>E20+E21</f>
        <v> 0 </v>
      </c>
      <c r="F22" s="357"/>
      <c r="G22" s="357"/>
      <c r="H22" s="440"/>
      <c r="I22" s="200"/>
      <c r="J22" s="197"/>
      <c r="K22" s="197"/>
      <c r="L22" s="197"/>
      <c r="M22" s="197"/>
      <c r="N22" s="201"/>
      <c r="O22" s="30"/>
    </row>
    <row r="23" ht="22.5" customHeight="1">
      <c r="A23" s="357"/>
      <c r="B23" s="441"/>
      <c r="H23" s="357"/>
      <c r="I23" s="357"/>
      <c r="J23" s="357"/>
      <c r="K23" s="357"/>
      <c r="L23" s="357"/>
      <c r="M23" s="357"/>
      <c r="N23" s="357"/>
      <c r="O23" s="30"/>
      <c r="P23" s="442"/>
      <c r="Q23" s="442"/>
      <c r="R23" s="442"/>
      <c r="S23" s="442"/>
      <c r="T23" s="443"/>
      <c r="U23" s="357"/>
      <c r="V23" s="357"/>
    </row>
    <row r="24" ht="22.5" customHeight="1">
      <c r="A24" s="356" t="str">
        <f>'学校用印刷シート'!$A$1</f>
        <v>第51回愛知県中学生バドミントン大会申込書</v>
      </c>
      <c r="P24" s="357"/>
      <c r="Q24" s="357"/>
      <c r="R24" s="357"/>
      <c r="S24" s="357"/>
      <c r="T24" s="357"/>
      <c r="U24" s="357"/>
      <c r="V24" s="357"/>
    </row>
    <row r="25" ht="22.5" customHeight="1">
      <c r="A25" s="357"/>
      <c r="B25" s="357"/>
      <c r="C25" s="357"/>
      <c r="D25" s="357"/>
      <c r="E25" s="357"/>
      <c r="F25" s="357"/>
      <c r="G25" s="357"/>
      <c r="H25" s="357"/>
      <c r="I25" s="357"/>
      <c r="J25" s="357"/>
      <c r="K25" s="357"/>
      <c r="L25" s="357"/>
      <c r="M25" s="358"/>
      <c r="N25" s="358" t="s">
        <v>522</v>
      </c>
      <c r="O25" s="30"/>
      <c r="P25" s="359"/>
      <c r="Q25" s="126"/>
      <c r="R25" s="357"/>
      <c r="S25" s="357"/>
      <c r="T25" s="357"/>
      <c r="U25" s="357"/>
      <c r="V25" s="357"/>
    </row>
    <row r="26" ht="22.5" customHeight="1">
      <c r="A26" s="360" t="s">
        <v>511</v>
      </c>
      <c r="B26" s="235"/>
      <c r="C26" s="361" t="str">
        <f t="shared" ref="C26:C28" si="1">C3</f>
        <v/>
      </c>
      <c r="D26" s="211"/>
      <c r="E26" s="211"/>
      <c r="F26" s="211"/>
      <c r="G26" s="211"/>
      <c r="H26" s="211"/>
      <c r="I26" s="211"/>
      <c r="J26" s="211"/>
      <c r="K26" s="211"/>
      <c r="L26" s="211"/>
      <c r="M26" s="211"/>
      <c r="N26" s="259"/>
      <c r="O26" s="124"/>
      <c r="P26" s="363"/>
      <c r="Q26" s="126"/>
      <c r="R26" s="357"/>
      <c r="S26" s="357"/>
      <c r="T26" s="357"/>
      <c r="U26" s="357"/>
      <c r="V26" s="357"/>
    </row>
    <row r="27" ht="22.5" customHeight="1">
      <c r="A27" s="364" t="s">
        <v>271</v>
      </c>
      <c r="B27" s="64"/>
      <c r="C27" s="157" t="str">
        <f t="shared" si="1"/>
        <v/>
      </c>
      <c r="D27" s="18"/>
      <c r="E27" s="18"/>
      <c r="F27" s="18"/>
      <c r="G27" s="18"/>
      <c r="H27" s="18"/>
      <c r="I27" s="18"/>
      <c r="J27" s="18"/>
      <c r="K27" s="18"/>
      <c r="L27" s="18"/>
      <c r="M27" s="18"/>
      <c r="N27" s="217"/>
      <c r="O27" s="124"/>
      <c r="P27" s="363"/>
      <c r="Q27" s="357"/>
      <c r="R27" s="357"/>
      <c r="S27" s="357"/>
      <c r="T27" s="357"/>
      <c r="U27" s="357"/>
      <c r="V27" s="357"/>
    </row>
    <row r="28" ht="22.5" customHeight="1">
      <c r="A28" s="365" t="s">
        <v>273</v>
      </c>
      <c r="B28" s="245"/>
      <c r="C28" s="366" t="str">
        <f t="shared" si="1"/>
        <v/>
      </c>
      <c r="D28" s="230"/>
      <c r="E28" s="230"/>
      <c r="F28" s="367"/>
      <c r="G28" s="368"/>
      <c r="H28" s="369"/>
      <c r="I28" s="370" t="s">
        <v>384</v>
      </c>
      <c r="J28" s="245"/>
      <c r="K28" s="366" t="str">
        <f>K5</f>
        <v/>
      </c>
      <c r="L28" s="230"/>
      <c r="M28" s="230"/>
      <c r="N28" s="231"/>
      <c r="O28" s="124"/>
      <c r="P28" s="363"/>
      <c r="Q28" s="371"/>
      <c r="R28" s="371"/>
      <c r="S28" s="371"/>
      <c r="T28" s="371"/>
      <c r="U28" s="371"/>
      <c r="V28" s="357"/>
    </row>
    <row r="29" ht="11.25" customHeight="1">
      <c r="A29" s="357"/>
      <c r="B29" s="357"/>
      <c r="C29" s="357"/>
      <c r="D29" s="357"/>
      <c r="E29" s="357"/>
      <c r="F29" s="357"/>
      <c r="G29" s="357"/>
      <c r="H29" s="357"/>
      <c r="I29" s="357"/>
      <c r="J29" s="357"/>
      <c r="K29" s="357"/>
      <c r="L29" s="357"/>
      <c r="M29" s="357"/>
      <c r="N29" s="357"/>
      <c r="O29" s="357"/>
      <c r="P29" s="357"/>
      <c r="Q29" s="357"/>
      <c r="R29" s="357"/>
      <c r="S29" s="357"/>
      <c r="T29" s="357"/>
      <c r="U29" s="357"/>
      <c r="V29" s="357"/>
    </row>
    <row r="30" ht="22.5" customHeight="1">
      <c r="A30" s="357"/>
      <c r="B30" s="357"/>
      <c r="C30" s="357"/>
      <c r="D30" s="357"/>
      <c r="E30" s="357"/>
      <c r="F30" s="357"/>
      <c r="G30" s="357"/>
      <c r="H30" s="357"/>
      <c r="I30" s="357"/>
      <c r="J30" s="357"/>
      <c r="K30" s="372" t="s">
        <v>385</v>
      </c>
      <c r="L30" s="444"/>
      <c r="M30" s="445" t="str">
        <f>IF('地域クラブ活動・地域移行部活動用入力シート'!D12="","",'地域クラブ活動・地域移行部活動用入力シート'!D12)</f>
        <v/>
      </c>
      <c r="N30" s="375"/>
      <c r="O30" s="53"/>
      <c r="P30" s="371"/>
      <c r="Q30" s="371"/>
      <c r="R30" s="371"/>
      <c r="S30" s="357"/>
      <c r="T30" s="357"/>
      <c r="U30" s="357"/>
      <c r="V30" s="357"/>
    </row>
    <row r="31" ht="27.0" customHeight="1">
      <c r="A31" s="376" t="s">
        <v>386</v>
      </c>
      <c r="B31" s="377" t="s">
        <v>387</v>
      </c>
      <c r="C31" s="378" t="s">
        <v>347</v>
      </c>
      <c r="D31" s="379" t="s">
        <v>348</v>
      </c>
      <c r="E31" s="380" t="s">
        <v>512</v>
      </c>
      <c r="F31" s="357"/>
      <c r="G31" s="376" t="s">
        <v>386</v>
      </c>
      <c r="H31" s="377" t="s">
        <v>387</v>
      </c>
      <c r="I31" s="378" t="s">
        <v>347</v>
      </c>
      <c r="J31" s="381" t="s">
        <v>348</v>
      </c>
      <c r="K31" s="381" t="s">
        <v>512</v>
      </c>
      <c r="L31" s="381" t="s">
        <v>513</v>
      </c>
      <c r="M31" s="378" t="s">
        <v>347</v>
      </c>
      <c r="N31" s="381" t="s">
        <v>348</v>
      </c>
      <c r="O31" s="380" t="s">
        <v>512</v>
      </c>
      <c r="P31" s="357"/>
      <c r="Q31" s="371"/>
      <c r="R31" s="371"/>
      <c r="S31" s="371"/>
      <c r="T31" s="371"/>
      <c r="U31" s="371"/>
      <c r="V31" s="357"/>
    </row>
    <row r="32" ht="31.5" customHeight="1">
      <c r="A32" s="385" t="s">
        <v>523</v>
      </c>
      <c r="B32" s="386" t="str">
        <f>HLOOKUP(A32,'地域クラブ活動・地域移行部活動用入力シート'!$D$34:$S$38,2,0)</f>
        <v/>
      </c>
      <c r="C32" s="387" t="str">
        <f>HLOOKUP(A32,'地域クラブ活動・地域移行部活動用入力シート'!$D$34:$S$38,3,0)</f>
        <v/>
      </c>
      <c r="D32" s="446" t="str">
        <f>HLOOKUP(A32,'地域クラブ活動・地域移行部活動用入力シート'!$D$34:$S$38,4,0)</f>
        <v/>
      </c>
      <c r="E32" s="447" t="str">
        <f>HLOOKUP(A32,'地域クラブ活動・地域移行部活動用入力シート'!$D$34:$S$38,5,0)</f>
        <v/>
      </c>
      <c r="F32" s="357"/>
      <c r="G32" s="448" t="s">
        <v>524</v>
      </c>
      <c r="H32" s="449" t="str">
        <f>HLOOKUP(G32,'地域クラブ活動・地域移行部活動用入力シート'!$Y$41:$AF$44,3,0)</f>
        <v/>
      </c>
      <c r="I32" s="450" t="str">
        <f>HLOOKUP(H32,'地域クラブ活動・地域移行部活動用入力シート'!$D$42:$S$43,2,0)</f>
        <v>#N/A</v>
      </c>
      <c r="J32" s="450" t="str">
        <f>HLOOKUP(G32,'地域クラブ活動・地域移行部活動用入力シート'!$Y$41:$AF$46,5,0)</f>
        <v/>
      </c>
      <c r="K32" s="450" t="str">
        <f>HLOOKUP(H32,'地域クラブ活動・地域移行部活動用入力シート'!$D$42:$S$45,4,0)</f>
        <v>#N/A</v>
      </c>
      <c r="L32" s="450" t="str">
        <f>HLOOKUP(G32,'地域クラブ活動・地域移行部活動用入力シート'!$Y$41:$AF$44,4,0)</f>
        <v/>
      </c>
      <c r="M32" s="450" t="str">
        <f>HLOOKUP(L32,'地域クラブ活動・地域移行部活動用入力シート'!$D$42:$S$43,2,0)</f>
        <v>#N/A</v>
      </c>
      <c r="N32" s="451" t="str">
        <f>HLOOKUP(G32,'地域クラブ活動・地域移行部活動用入力シート'!$Y$41:$AF$46,6,0)</f>
        <v/>
      </c>
      <c r="O32" s="452" t="str">
        <f>HLOOKUP(L32,'地域クラブ活動・地域移行部活動用入力シート'!$D$42:$S$45,4,0)</f>
        <v>#N/A</v>
      </c>
      <c r="P32" s="357"/>
      <c r="Q32" s="357"/>
      <c r="R32" s="357"/>
      <c r="S32" s="357"/>
      <c r="T32" s="357"/>
      <c r="U32" s="357"/>
      <c r="V32" s="357"/>
    </row>
    <row r="33" ht="31.5" customHeight="1">
      <c r="A33" s="393" t="s">
        <v>525</v>
      </c>
      <c r="B33" s="394" t="str">
        <f>HLOOKUP(A33,'地域クラブ活動・地域移行部活動用入力シート'!$D$34:$S$38,2,0)</f>
        <v/>
      </c>
      <c r="C33" s="395" t="str">
        <f>HLOOKUP(A33,'地域クラブ活動・地域移行部活動用入力シート'!$D$34:$S$38,3,0)</f>
        <v/>
      </c>
      <c r="D33" s="453" t="str">
        <f>HLOOKUP(A33,'地域クラブ活動・地域移行部活動用入力シート'!$D$34:$S$38,4,0)</f>
        <v/>
      </c>
      <c r="E33" s="454" t="str">
        <f>HLOOKUP(A33,'地域クラブ活動・地域移行部活動用入力シート'!$D$34:$S$38,5,0)</f>
        <v/>
      </c>
      <c r="F33" s="357"/>
      <c r="G33" s="393" t="s">
        <v>337</v>
      </c>
      <c r="H33" s="455" t="str">
        <f>HLOOKUP(G33,'地域クラブ活動・地域移行部活動用入力シート'!$Y$41:$AF$44,3,0)</f>
        <v/>
      </c>
      <c r="I33" s="390" t="str">
        <f>HLOOKUP(H33,'地域クラブ活動・地域移行部活動用入力シート'!$D$42:$S$43,2,0)</f>
        <v>#N/A</v>
      </c>
      <c r="J33" s="390" t="str">
        <f>HLOOKUP(G33,'地域クラブ活動・地域移行部活動用入力シート'!$Y$41:$AF$46,5,0)</f>
        <v/>
      </c>
      <c r="K33" s="390" t="str">
        <f>HLOOKUP(H33,'地域クラブ活動・地域移行部活動用入力シート'!$D$42:$S$45,4,0)</f>
        <v>#N/A</v>
      </c>
      <c r="L33" s="390" t="str">
        <f>HLOOKUP(G33,'地域クラブ活動・地域移行部活動用入力シート'!$Y$41:$AF$44,4,0)</f>
        <v/>
      </c>
      <c r="M33" s="390" t="str">
        <f>HLOOKUP(L33,'地域クラブ活動・地域移行部活動用入力シート'!$D$42:$S$43,2,0)</f>
        <v>#N/A</v>
      </c>
      <c r="N33" s="391" t="str">
        <f>HLOOKUP(G33,'地域クラブ活動・地域移行部活動用入力シート'!$Y$41:$AF$46,6,0)</f>
        <v/>
      </c>
      <c r="O33" s="456" t="str">
        <f>HLOOKUP(L33,'地域クラブ活動・地域移行部活動用入力シート'!$D$42:$S$45,4,0)</f>
        <v>#N/A</v>
      </c>
      <c r="P33" s="357"/>
      <c r="Q33" s="357"/>
      <c r="R33" s="357"/>
      <c r="S33" s="357"/>
      <c r="T33" s="357"/>
      <c r="U33" s="357"/>
      <c r="V33" s="357"/>
    </row>
    <row r="34" ht="31.5" customHeight="1">
      <c r="A34" s="393" t="s">
        <v>331</v>
      </c>
      <c r="B34" s="457" t="str">
        <f>HLOOKUP(A34,'地域クラブ活動・地域移行部活動用入力シート'!$D$34:$S$38,2,0)</f>
        <v/>
      </c>
      <c r="C34" s="395" t="str">
        <f>HLOOKUP(A34,'地域クラブ活動・地域移行部活動用入力シート'!$D$34:$S$38,3,0)</f>
        <v/>
      </c>
      <c r="D34" s="453" t="str">
        <f>HLOOKUP(A34,'地域クラブ活動・地域移行部活動用入力シート'!$D$34:$S$38,4,0)</f>
        <v/>
      </c>
      <c r="E34" s="454" t="str">
        <f>HLOOKUP(A34,'地域クラブ活動・地域移行部活動用入力シート'!$D$34:$S$38,5,0)</f>
        <v/>
      </c>
      <c r="F34" s="357"/>
      <c r="G34" s="393" t="s">
        <v>338</v>
      </c>
      <c r="H34" s="455" t="str">
        <f>HLOOKUP(G34,'地域クラブ活動・地域移行部活動用入力シート'!$Y$41:$AF$44,3,0)</f>
        <v/>
      </c>
      <c r="I34" s="390" t="str">
        <f>HLOOKUP(H34,'地域クラブ活動・地域移行部活動用入力シート'!$D$42:$S$43,2,0)</f>
        <v>#N/A</v>
      </c>
      <c r="J34" s="390" t="str">
        <f>HLOOKUP(G34,'地域クラブ活動・地域移行部活動用入力シート'!$Y$41:$AF$46,5,0)</f>
        <v/>
      </c>
      <c r="K34" s="390" t="str">
        <f>HLOOKUP(H34,'地域クラブ活動・地域移行部活動用入力シート'!$D$42:$S$45,4,0)</f>
        <v>#N/A</v>
      </c>
      <c r="L34" s="390" t="str">
        <f>HLOOKUP(G34,'地域クラブ活動・地域移行部活動用入力シート'!$Y$41:$AF$44,4,0)</f>
        <v/>
      </c>
      <c r="M34" s="390" t="str">
        <f>HLOOKUP(L34,'地域クラブ活動・地域移行部活動用入力シート'!$D$42:$S$43,2,0)</f>
        <v>#N/A</v>
      </c>
      <c r="N34" s="391" t="str">
        <f>HLOOKUP(G34,'地域クラブ活動・地域移行部活動用入力シート'!$Y$41:$AF$46,6,0)</f>
        <v/>
      </c>
      <c r="O34" s="456" t="str">
        <f>HLOOKUP(L34,'地域クラブ活動・地域移行部活動用入力シート'!$D$42:$S$45,4,0)</f>
        <v>#N/A</v>
      </c>
      <c r="P34" s="357"/>
      <c r="Q34" s="357"/>
      <c r="R34" s="357"/>
      <c r="S34" s="357"/>
      <c r="T34" s="357"/>
      <c r="U34" s="357"/>
      <c r="V34" s="357"/>
    </row>
    <row r="35" ht="31.5" customHeight="1">
      <c r="A35" s="393" t="s">
        <v>332</v>
      </c>
      <c r="B35" s="457" t="str">
        <f>HLOOKUP(A35,'地域クラブ活動・地域移行部活動用入力シート'!$D$34:$S$38,2,0)</f>
        <v/>
      </c>
      <c r="C35" s="395" t="str">
        <f>HLOOKUP(A35,'地域クラブ活動・地域移行部活動用入力シート'!$D$34:$S$38,3,0)</f>
        <v/>
      </c>
      <c r="D35" s="453" t="str">
        <f>HLOOKUP(A35,'地域クラブ活動・地域移行部活動用入力シート'!$D$34:$S$38,4,0)</f>
        <v/>
      </c>
      <c r="E35" s="454" t="str">
        <f>HLOOKUP(A35,'地域クラブ活動・地域移行部活動用入力シート'!$D$34:$S$38,5,0)</f>
        <v/>
      </c>
      <c r="F35" s="357"/>
      <c r="G35" s="393" t="s">
        <v>339</v>
      </c>
      <c r="H35" s="455" t="str">
        <f>HLOOKUP(G35,'地域クラブ活動・地域移行部活動用入力シート'!$Y$41:$AF$44,3,0)</f>
        <v/>
      </c>
      <c r="I35" s="390" t="str">
        <f>HLOOKUP(H35,'地域クラブ活動・地域移行部活動用入力シート'!$D$42:$S$43,2,0)</f>
        <v>#N/A</v>
      </c>
      <c r="J35" s="390" t="str">
        <f>HLOOKUP(G35,'地域クラブ活動・地域移行部活動用入力シート'!$Y$41:$AF$46,5,0)</f>
        <v/>
      </c>
      <c r="K35" s="390" t="str">
        <f>HLOOKUP(H35,'地域クラブ活動・地域移行部活動用入力シート'!$D$42:$S$45,4,0)</f>
        <v>#N/A</v>
      </c>
      <c r="L35" s="390" t="str">
        <f>HLOOKUP(G35,'地域クラブ活動・地域移行部活動用入力シート'!$Y$41:$AF$44,4,0)</f>
        <v/>
      </c>
      <c r="M35" s="390" t="str">
        <f>HLOOKUP(L35,'地域クラブ活動・地域移行部活動用入力シート'!$D$42:$S$43,2,0)</f>
        <v>#N/A</v>
      </c>
      <c r="N35" s="391" t="str">
        <f>HLOOKUP(G35,'地域クラブ活動・地域移行部活動用入力シート'!$Y$41:$AF$46,6,0)</f>
        <v/>
      </c>
      <c r="O35" s="456" t="str">
        <f>HLOOKUP(H35,'地域クラブ活動・地域移行部活動用入力シート'!$D$42:$S$45,4,0)</f>
        <v>#N/A</v>
      </c>
      <c r="P35" s="357"/>
      <c r="Q35" s="357"/>
      <c r="R35" s="357"/>
      <c r="S35" s="357"/>
      <c r="T35" s="357"/>
      <c r="U35" s="357"/>
      <c r="V35" s="357"/>
    </row>
    <row r="36" ht="31.5" customHeight="1">
      <c r="A36" s="393" t="s">
        <v>333</v>
      </c>
      <c r="B36" s="457" t="str">
        <f>HLOOKUP(A36,'地域クラブ活動・地域移行部活動用入力シート'!$D$34:$S$38,2,0)</f>
        <v/>
      </c>
      <c r="C36" s="395" t="str">
        <f>HLOOKUP(A36,'地域クラブ活動・地域移行部活動用入力シート'!$D$34:$S$38,3,0)</f>
        <v/>
      </c>
      <c r="D36" s="453" t="str">
        <f>HLOOKUP(A36,'地域クラブ活動・地域移行部活動用入力シート'!$D$34:$S$38,4,0)</f>
        <v/>
      </c>
      <c r="E36" s="454" t="str">
        <f>HLOOKUP(A36,'地域クラブ活動・地域移行部活動用入力シート'!$D$34:$S$38,5,0)</f>
        <v/>
      </c>
      <c r="F36" s="357"/>
      <c r="G36" s="393" t="s">
        <v>340</v>
      </c>
      <c r="H36" s="455" t="str">
        <f>HLOOKUP(G36,'地域クラブ活動・地域移行部活動用入力シート'!$Y$41:$AF$44,3,0)</f>
        <v/>
      </c>
      <c r="I36" s="390" t="str">
        <f>HLOOKUP(H36,'地域クラブ活動・地域移行部活動用入力シート'!$D$42:$S$43,2,0)</f>
        <v>#N/A</v>
      </c>
      <c r="J36" s="390" t="str">
        <f>HLOOKUP(G36,'地域クラブ活動・地域移行部活動用入力シート'!$Y$41:$AF$46,5,0)</f>
        <v/>
      </c>
      <c r="K36" s="390" t="str">
        <f>HLOOKUP(H36,'地域クラブ活動・地域移行部活動用入力シート'!$D$42:$S$45,4,0)</f>
        <v>#N/A</v>
      </c>
      <c r="L36" s="390" t="str">
        <f>HLOOKUP(G36,'地域クラブ活動・地域移行部活動用入力シート'!$Y$41:$AF$44,4,0)</f>
        <v/>
      </c>
      <c r="M36" s="390" t="str">
        <f>HLOOKUP(L36,'地域クラブ活動・地域移行部活動用入力シート'!$D$42:$S$43,2,0)</f>
        <v>#N/A</v>
      </c>
      <c r="N36" s="391" t="str">
        <f>HLOOKUP(G36,'地域クラブ活動・地域移行部活動用入力シート'!$Y$41:$AF$46,6,0)</f>
        <v/>
      </c>
      <c r="O36" s="456" t="str">
        <f>HLOOKUP(L36,'地域クラブ活動・地域移行部活動用入力シート'!$D$42:$S$45,4,0)</f>
        <v>#N/A</v>
      </c>
      <c r="P36" s="357"/>
      <c r="Q36" s="357"/>
      <c r="R36" s="357"/>
      <c r="S36" s="357"/>
      <c r="T36" s="357"/>
      <c r="U36" s="357"/>
      <c r="V36" s="357"/>
    </row>
    <row r="37" ht="31.5" customHeight="1">
      <c r="A37" s="393" t="s">
        <v>334</v>
      </c>
      <c r="B37" s="457" t="str">
        <f>HLOOKUP(A37,'地域クラブ活動・地域移行部活動用入力シート'!$D$34:$S$38,2,0)</f>
        <v/>
      </c>
      <c r="C37" s="395" t="str">
        <f>HLOOKUP(A37,'地域クラブ活動・地域移行部活動用入力シート'!$D$34:$S$38,3,0)</f>
        <v/>
      </c>
      <c r="D37" s="453" t="str">
        <f>HLOOKUP(A37,'地域クラブ活動・地域移行部活動用入力シート'!$D$34:$S$38,4,0)</f>
        <v/>
      </c>
      <c r="E37" s="454" t="str">
        <f>HLOOKUP(A37,'地域クラブ活動・地域移行部活動用入力シート'!$D$34:$S$38,5,0)</f>
        <v/>
      </c>
      <c r="F37" s="357"/>
      <c r="G37" s="393" t="s">
        <v>464</v>
      </c>
      <c r="H37" s="458" t="str">
        <f>HLOOKUP(G37,'地域クラブ活動・地域移行部活動用入力シート'!$Y$41:$AF$44,3,0)</f>
        <v/>
      </c>
      <c r="I37" s="459" t="str">
        <f>HLOOKUP(H37,'地域クラブ活動・地域移行部活動用入力シート'!$D$42:$S$43,2,0)</f>
        <v>#N/A</v>
      </c>
      <c r="J37" s="459" t="str">
        <f>HLOOKUP(G37,'地域クラブ活動・地域移行部活動用入力シート'!$Y$41:$AF$46,5,0)</f>
        <v/>
      </c>
      <c r="K37" s="459" t="str">
        <f>HLOOKUP(H37,'地域クラブ活動・地域移行部活動用入力シート'!$D$42:$S$45,4,0)</f>
        <v>#N/A</v>
      </c>
      <c r="L37" s="459" t="str">
        <f>HLOOKUP(G37,'地域クラブ活動・地域移行部活動用入力シート'!$Y$41:$AF$44,4,0)</f>
        <v/>
      </c>
      <c r="M37" s="459" t="str">
        <f>HLOOKUP(L37,'地域クラブ活動・地域移行部活動用入力シート'!$D$42:$S$43,2,0)</f>
        <v>#N/A</v>
      </c>
      <c r="N37" s="402" t="str">
        <f>HLOOKUP(G37,'地域クラブ活動・地域移行部活動用入力シート'!$Y$41:$AF$46,6,0)</f>
        <v/>
      </c>
      <c r="O37" s="460" t="str">
        <f>HLOOKUP(L37,'地域クラブ活動・地域移行部活動用入力シート'!$D$42:$S$45,4,0)</f>
        <v>#N/A</v>
      </c>
      <c r="P37" s="357"/>
      <c r="Q37" s="357"/>
      <c r="R37" s="357"/>
      <c r="S37" s="357"/>
      <c r="T37" s="357"/>
      <c r="U37" s="357"/>
      <c r="V37" s="357"/>
    </row>
    <row r="38" ht="31.5" customHeight="1">
      <c r="A38" s="393" t="s">
        <v>451</v>
      </c>
      <c r="B38" s="461" t="str">
        <f>HLOOKUP(A38,'地域クラブ活動・地域移行部活動用入力シート'!$D$34:$S$38,2,0)</f>
        <v/>
      </c>
      <c r="C38" s="405" t="str">
        <f>HLOOKUP(A38,'地域クラブ活動・地域移行部活動用入力シート'!$D$34:$S$38,3,0)</f>
        <v/>
      </c>
      <c r="D38" s="462" t="str">
        <f>HLOOKUP(A38,'地域クラブ活動・地域移行部活動用入力シート'!$D$34:$S$38,4,0)</f>
        <v/>
      </c>
      <c r="E38" s="463" t="str">
        <f>HLOOKUP(A38,'地域クラブ活動・地域移行部活動用入力シート'!$D$34:$S$38,5,0)</f>
        <v/>
      </c>
      <c r="F38" s="357"/>
      <c r="G38" s="393" t="s">
        <v>465</v>
      </c>
      <c r="H38" s="458" t="str">
        <f>HLOOKUP(G38,'地域クラブ活動・地域移行部活動用入力シート'!$Y$41:$AF$44,3,0)</f>
        <v/>
      </c>
      <c r="I38" s="459" t="str">
        <f>HLOOKUP(H38,'地域クラブ活動・地域移行部活動用入力シート'!$D$42:$S$43,2,0)</f>
        <v>#N/A</v>
      </c>
      <c r="J38" s="459" t="str">
        <f>HLOOKUP(G38,'地域クラブ活動・地域移行部活動用入力シート'!$Y$41:$AF$46,5,0)</f>
        <v/>
      </c>
      <c r="K38" s="459" t="str">
        <f>HLOOKUP(H38,'地域クラブ活動・地域移行部活動用入力シート'!$D$42:$S$45,4,0)</f>
        <v>#N/A</v>
      </c>
      <c r="L38" s="459" t="str">
        <f>HLOOKUP(G38,'地域クラブ活動・地域移行部活動用入力シート'!$Y$41:$AF$44,4,0)</f>
        <v/>
      </c>
      <c r="M38" s="459" t="str">
        <f>HLOOKUP(L38,'地域クラブ活動・地域移行部活動用入力シート'!$D$42:$S$43,2,0)</f>
        <v>#N/A</v>
      </c>
      <c r="N38" s="402" t="str">
        <f>HLOOKUP(G38,'地域クラブ活動・地域移行部活動用入力シート'!$Y$41:$AF$46,6,0)</f>
        <v/>
      </c>
      <c r="O38" s="460" t="str">
        <f>HLOOKUP(L38,'地域クラブ活動・地域移行部活動用入力シート'!$D$42:$S$45,4,0)</f>
        <v>#N/A</v>
      </c>
      <c r="P38" s="357"/>
      <c r="Q38" s="357"/>
      <c r="R38" s="357"/>
      <c r="S38" s="357"/>
      <c r="T38" s="357"/>
      <c r="U38" s="357"/>
      <c r="V38" s="357"/>
    </row>
    <row r="39" ht="31.5" customHeight="1">
      <c r="A39" s="393" t="s">
        <v>452</v>
      </c>
      <c r="B39" s="461" t="str">
        <f>HLOOKUP(A39,'地域クラブ活動・地域移行部活動用入力シート'!$D$34:$S$38,2,0)</f>
        <v/>
      </c>
      <c r="C39" s="405" t="str">
        <f>HLOOKUP(A39,'地域クラブ活動・地域移行部活動用入力シート'!$D$34:$S$38,3,0)</f>
        <v/>
      </c>
      <c r="D39" s="462" t="str">
        <f>HLOOKUP(A39,'地域クラブ活動・地域移行部活動用入力シート'!$D$34:$S$38,4,0)</f>
        <v/>
      </c>
      <c r="E39" s="463" t="str">
        <f>HLOOKUP(A39,'地域クラブ活動・地域移行部活動用入力シート'!$D$34:$S$38,5,0)</f>
        <v/>
      </c>
      <c r="F39" s="357"/>
      <c r="G39" s="407" t="s">
        <v>466</v>
      </c>
      <c r="H39" s="464" t="str">
        <f>HLOOKUP(G39,'地域クラブ活動・地域移行部活動用入力シート'!$Y$41:$AF$44,3,0)</f>
        <v/>
      </c>
      <c r="I39" s="465" t="str">
        <f>HLOOKUP(H39,'地域クラブ活動・地域移行部活動用入力シート'!$D$42:$S$43,2,0)</f>
        <v>#N/A</v>
      </c>
      <c r="J39" s="465" t="str">
        <f>HLOOKUP(G39,'地域クラブ活動・地域移行部活動用入力シート'!$Y$41:$AF$46,5,0)</f>
        <v/>
      </c>
      <c r="K39" s="465" t="str">
        <f>HLOOKUP(H39,'地域クラブ活動・地域移行部活動用入力シート'!$D$42:$S$45,4,0)</f>
        <v>#N/A</v>
      </c>
      <c r="L39" s="465" t="str">
        <f>HLOOKUP(G39,'地域クラブ活動・地域移行部活動用入力シート'!$Y$41:$AF$44,4,0)</f>
        <v/>
      </c>
      <c r="M39" s="465" t="str">
        <f>HLOOKUP(L39,'地域クラブ活動・地域移行部活動用入力シート'!$D$42:$S$43,2,0)</f>
        <v>#N/A</v>
      </c>
      <c r="N39" s="410" t="str">
        <f>HLOOKUP(G39,'地域クラブ活動・地域移行部活動用入力シート'!$Y$41:$AF$46,6,0)</f>
        <v/>
      </c>
      <c r="O39" s="466" t="str">
        <f>HLOOKUP(L39,'地域クラブ活動・地域移行部活動用入力シート'!$D$42:$S$45,4,0)</f>
        <v>#N/A</v>
      </c>
      <c r="P39" s="357"/>
      <c r="Q39" s="357"/>
      <c r="R39" s="357"/>
      <c r="S39" s="357"/>
      <c r="T39" s="357"/>
      <c r="U39" s="357"/>
      <c r="V39" s="357"/>
    </row>
    <row r="40" ht="31.5" customHeight="1">
      <c r="A40" s="393" t="s">
        <v>453</v>
      </c>
      <c r="B40" s="467" t="str">
        <f>HLOOKUP(A40,'地域クラブ活動・地域移行部活動用入力シート'!$D$34:$S$38,2,0)</f>
        <v/>
      </c>
      <c r="C40" s="468" t="str">
        <f>HLOOKUP(A40,'地域クラブ活動・地域移行部活動用入力シート'!$D$34:$S$38,3,0)</f>
        <v/>
      </c>
      <c r="D40" s="469" t="str">
        <f>HLOOKUP(A40,'地域クラブ活動・地域移行部活動用入力シート'!$D$34:$S$38,4,0)</f>
        <v/>
      </c>
      <c r="E40" s="470" t="str">
        <f>HLOOKUP(A40,'地域クラブ活動・地域移行部活動用入力シート'!$D$34:$S$38,5,0)</f>
        <v/>
      </c>
      <c r="F40" s="416"/>
      <c r="G40" s="357"/>
      <c r="H40" s="357"/>
      <c r="I40" s="357"/>
      <c r="J40" s="357"/>
      <c r="K40" s="357"/>
      <c r="L40" s="357"/>
      <c r="M40" s="357"/>
      <c r="N40" s="357"/>
      <c r="O40" s="357"/>
      <c r="P40" s="357"/>
      <c r="Q40" s="357"/>
      <c r="R40" s="357"/>
      <c r="S40" s="357"/>
      <c r="T40" s="357"/>
      <c r="U40" s="357"/>
      <c r="V40" s="357"/>
    </row>
    <row r="41" ht="22.5" customHeight="1">
      <c r="A41" s="417"/>
      <c r="B41" s="418"/>
      <c r="C41" s="418"/>
      <c r="D41" s="418"/>
      <c r="E41" s="417"/>
      <c r="F41" s="419"/>
      <c r="G41" s="419"/>
      <c r="H41" s="420" t="s">
        <v>517</v>
      </c>
      <c r="O41" s="357"/>
      <c r="P41" s="357"/>
      <c r="Q41" s="357"/>
      <c r="R41" s="357"/>
      <c r="S41" s="357"/>
      <c r="T41" s="357"/>
      <c r="U41" s="357"/>
      <c r="V41" s="357"/>
    </row>
    <row r="42" ht="22.5" customHeight="1">
      <c r="A42" s="357"/>
      <c r="B42" s="421" t="s">
        <v>518</v>
      </c>
      <c r="C42" s="422" t="s">
        <v>404</v>
      </c>
      <c r="D42" s="422"/>
      <c r="E42" s="423" t="s">
        <v>405</v>
      </c>
      <c r="F42" s="357"/>
      <c r="G42" s="357"/>
      <c r="H42" s="420" t="s">
        <v>519</v>
      </c>
      <c r="O42" s="357"/>
      <c r="P42" s="357"/>
      <c r="Q42" s="357"/>
      <c r="R42" s="357"/>
      <c r="S42" s="357"/>
      <c r="T42" s="357"/>
      <c r="U42" s="357"/>
      <c r="V42" s="357"/>
    </row>
    <row r="43" ht="22.5" customHeight="1">
      <c r="A43" s="357"/>
      <c r="B43" s="424" t="s">
        <v>407</v>
      </c>
      <c r="C43" s="425" t="str">
        <f t="shared" ref="C43:C44" si="2">C20</f>
        <v>0</v>
      </c>
      <c r="D43" s="426" t="s">
        <v>408</v>
      </c>
      <c r="E43" s="427" t="str">
        <f>C43*1200</f>
        <v> 0 </v>
      </c>
      <c r="F43" s="357"/>
      <c r="G43" s="357"/>
      <c r="H43" s="398" t="s">
        <v>478</v>
      </c>
      <c r="I43" s="428" t="str">
        <f>C26</f>
        <v/>
      </c>
      <c r="J43" s="142"/>
      <c r="K43" s="142"/>
      <c r="L43" s="142"/>
      <c r="M43" s="142"/>
      <c r="N43" s="32"/>
      <c r="O43" s="435"/>
      <c r="P43" s="471"/>
      <c r="Q43" s="471"/>
      <c r="R43" s="471"/>
      <c r="S43" s="471"/>
      <c r="T43" s="471"/>
      <c r="U43" s="357"/>
      <c r="V43" s="357"/>
    </row>
    <row r="44" ht="22.5" customHeight="1">
      <c r="A44" s="357"/>
      <c r="B44" s="429" t="s">
        <v>409</v>
      </c>
      <c r="C44" s="430" t="str">
        <f t="shared" si="2"/>
        <v>0</v>
      </c>
      <c r="D44" s="431" t="s">
        <v>410</v>
      </c>
      <c r="E44" s="432" t="str">
        <f>C44*2400</f>
        <v> 0 </v>
      </c>
      <c r="F44" s="357"/>
      <c r="G44" s="357"/>
      <c r="H44" s="433" t="s">
        <v>520</v>
      </c>
      <c r="I44" s="434"/>
      <c r="J44" s="193"/>
      <c r="K44" s="193"/>
      <c r="L44" s="193"/>
      <c r="M44" s="193"/>
      <c r="N44" s="192"/>
      <c r="O44" s="30"/>
      <c r="P44" s="436" t="s">
        <v>521</v>
      </c>
    </row>
    <row r="45" ht="22.5" customHeight="1">
      <c r="A45" s="357"/>
      <c r="B45" s="437" t="s">
        <v>292</v>
      </c>
      <c r="C45" s="438"/>
      <c r="D45" s="242"/>
      <c r="E45" s="439" t="str">
        <f>E43+E44</f>
        <v> 0 </v>
      </c>
      <c r="F45" s="357"/>
      <c r="G45" s="357"/>
      <c r="H45" s="440"/>
      <c r="I45" s="200"/>
      <c r="J45" s="197"/>
      <c r="K45" s="197"/>
      <c r="L45" s="197"/>
      <c r="M45" s="197"/>
      <c r="N45" s="201"/>
      <c r="O45" s="30"/>
    </row>
    <row r="46" ht="13.5" customHeight="1">
      <c r="A46" s="357"/>
      <c r="B46" s="441"/>
      <c r="H46" s="357"/>
      <c r="I46" s="357"/>
      <c r="J46" s="357"/>
      <c r="K46" s="357"/>
      <c r="L46" s="357"/>
      <c r="M46" s="357"/>
      <c r="N46" s="357"/>
      <c r="O46" s="357"/>
      <c r="P46" s="357"/>
      <c r="Q46" s="357"/>
      <c r="R46" s="357"/>
      <c r="S46" s="357"/>
      <c r="T46" s="357"/>
      <c r="U46" s="357"/>
      <c r="V46" s="357"/>
    </row>
    <row r="47" ht="13.5" customHeight="1">
      <c r="A47" s="357"/>
      <c r="B47" s="357"/>
      <c r="C47" s="357"/>
      <c r="D47" s="357"/>
      <c r="E47" s="357"/>
      <c r="F47" s="357"/>
      <c r="G47" s="357"/>
      <c r="H47" s="357"/>
      <c r="I47" s="357"/>
      <c r="J47" s="357"/>
      <c r="K47" s="357"/>
      <c r="L47" s="357"/>
      <c r="M47" s="357"/>
      <c r="N47" s="357"/>
      <c r="O47" s="357"/>
      <c r="P47" s="357"/>
      <c r="Q47" s="357"/>
      <c r="R47" s="357"/>
      <c r="S47" s="357"/>
      <c r="T47" s="357"/>
      <c r="U47" s="357"/>
      <c r="V47" s="357"/>
    </row>
    <row r="48" ht="13.5" customHeight="1">
      <c r="A48" s="357"/>
      <c r="B48" s="357"/>
      <c r="C48" s="357"/>
      <c r="D48" s="357"/>
      <c r="E48" s="357"/>
      <c r="F48" s="357"/>
      <c r="G48" s="357"/>
      <c r="H48" s="357"/>
      <c r="I48" s="357"/>
      <c r="J48" s="357"/>
      <c r="K48" s="357"/>
      <c r="L48" s="357"/>
      <c r="M48" s="357"/>
      <c r="N48" s="357"/>
      <c r="O48" s="357"/>
      <c r="P48" s="357"/>
      <c r="Q48" s="357"/>
      <c r="R48" s="357"/>
      <c r="S48" s="357"/>
      <c r="T48" s="357"/>
      <c r="U48" s="357"/>
      <c r="V48" s="357"/>
    </row>
    <row r="49" ht="13.5" customHeight="1">
      <c r="A49" s="357"/>
      <c r="B49" s="357"/>
      <c r="C49" s="357"/>
      <c r="D49" s="357"/>
      <c r="E49" s="357"/>
      <c r="F49" s="357"/>
      <c r="G49" s="357"/>
      <c r="H49" s="357"/>
      <c r="I49" s="357"/>
      <c r="J49" s="357"/>
      <c r="K49" s="357"/>
      <c r="L49" s="357"/>
      <c r="M49" s="357"/>
      <c r="N49" s="357"/>
      <c r="O49" s="357"/>
      <c r="P49" s="357"/>
      <c r="Q49" s="357"/>
      <c r="R49" s="357"/>
      <c r="S49" s="357"/>
      <c r="T49" s="357"/>
      <c r="U49" s="357"/>
      <c r="V49" s="357"/>
    </row>
    <row r="50" ht="13.5" customHeight="1">
      <c r="A50" s="357"/>
      <c r="B50" s="357"/>
      <c r="C50" s="357"/>
      <c r="D50" s="357"/>
      <c r="E50" s="357"/>
      <c r="F50" s="357"/>
      <c r="G50" s="357"/>
      <c r="H50" s="357"/>
      <c r="I50" s="357"/>
      <c r="J50" s="357"/>
      <c r="K50" s="357"/>
      <c r="L50" s="357"/>
      <c r="M50" s="357"/>
      <c r="N50" s="357"/>
      <c r="O50" s="357"/>
      <c r="P50" s="357"/>
      <c r="Q50" s="357"/>
      <c r="R50" s="357"/>
      <c r="S50" s="357"/>
      <c r="T50" s="357"/>
      <c r="U50" s="357"/>
      <c r="V50" s="357"/>
    </row>
    <row r="51" ht="13.5" customHeight="1">
      <c r="A51" s="357"/>
      <c r="B51" s="357"/>
      <c r="C51" s="357"/>
      <c r="D51" s="357"/>
      <c r="E51" s="357"/>
      <c r="F51" s="357"/>
      <c r="G51" s="357"/>
      <c r="H51" s="357"/>
      <c r="I51" s="357"/>
      <c r="J51" s="357"/>
      <c r="K51" s="357"/>
      <c r="L51" s="357"/>
      <c r="M51" s="357"/>
      <c r="N51" s="357"/>
      <c r="O51" s="357"/>
      <c r="P51" s="357"/>
      <c r="Q51" s="357"/>
      <c r="R51" s="357"/>
      <c r="S51" s="357"/>
      <c r="T51" s="357"/>
      <c r="U51" s="357"/>
      <c r="V51" s="357"/>
    </row>
    <row r="52" ht="13.5" customHeight="1">
      <c r="A52" s="357"/>
      <c r="B52" s="357"/>
      <c r="C52" s="357"/>
      <c r="D52" s="357"/>
      <c r="E52" s="357"/>
      <c r="F52" s="357"/>
      <c r="G52" s="357"/>
      <c r="H52" s="357"/>
      <c r="I52" s="357"/>
      <c r="J52" s="357"/>
      <c r="K52" s="357"/>
      <c r="L52" s="357"/>
      <c r="M52" s="357"/>
      <c r="N52" s="357"/>
      <c r="O52" s="357"/>
      <c r="P52" s="357"/>
      <c r="Q52" s="357"/>
      <c r="R52" s="357"/>
      <c r="S52" s="357"/>
      <c r="T52" s="357"/>
      <c r="U52" s="357"/>
      <c r="V52" s="357"/>
    </row>
    <row r="53" ht="13.5" customHeight="1">
      <c r="A53" s="357"/>
      <c r="B53" s="357"/>
      <c r="C53" s="357"/>
      <c r="D53" s="357"/>
      <c r="E53" s="357"/>
      <c r="F53" s="357"/>
      <c r="G53" s="357"/>
      <c r="H53" s="357"/>
      <c r="I53" s="357"/>
      <c r="J53" s="357"/>
      <c r="K53" s="357"/>
      <c r="L53" s="357"/>
      <c r="M53" s="357"/>
      <c r="N53" s="357"/>
      <c r="O53" s="357"/>
      <c r="P53" s="357"/>
      <c r="Q53" s="357"/>
      <c r="R53" s="357"/>
      <c r="S53" s="357"/>
      <c r="T53" s="357"/>
      <c r="U53" s="357"/>
      <c r="V53" s="357"/>
    </row>
    <row r="54" ht="13.5" customHeight="1">
      <c r="A54" s="357"/>
      <c r="B54" s="357"/>
      <c r="C54" s="357"/>
      <c r="D54" s="357"/>
      <c r="E54" s="357"/>
      <c r="F54" s="357"/>
      <c r="G54" s="357"/>
      <c r="H54" s="357"/>
      <c r="I54" s="357"/>
      <c r="J54" s="357"/>
      <c r="K54" s="357"/>
      <c r="L54" s="357"/>
      <c r="M54" s="357"/>
      <c r="N54" s="357"/>
      <c r="O54" s="357"/>
      <c r="P54" s="357"/>
      <c r="Q54" s="357"/>
      <c r="R54" s="357"/>
      <c r="S54" s="357"/>
      <c r="T54" s="357"/>
      <c r="U54" s="357"/>
      <c r="V54" s="357"/>
    </row>
    <row r="55" ht="13.5" customHeight="1">
      <c r="A55" s="357"/>
      <c r="B55" s="357"/>
      <c r="C55" s="357"/>
      <c r="D55" s="357"/>
      <c r="E55" s="357"/>
      <c r="F55" s="357"/>
      <c r="G55" s="357"/>
      <c r="H55" s="357"/>
      <c r="I55" s="357"/>
      <c r="J55" s="357"/>
      <c r="K55" s="357"/>
      <c r="L55" s="357"/>
      <c r="M55" s="357"/>
      <c r="N55" s="357"/>
      <c r="O55" s="357"/>
      <c r="P55" s="357"/>
      <c r="Q55" s="357"/>
      <c r="R55" s="357"/>
      <c r="S55" s="357"/>
      <c r="T55" s="357"/>
      <c r="U55" s="357"/>
      <c r="V55" s="357"/>
    </row>
    <row r="56" ht="13.5" customHeight="1">
      <c r="A56" s="357"/>
      <c r="B56" s="357"/>
      <c r="C56" s="357"/>
      <c r="D56" s="357"/>
      <c r="E56" s="357"/>
      <c r="F56" s="357"/>
      <c r="G56" s="357"/>
      <c r="H56" s="357"/>
      <c r="I56" s="357"/>
      <c r="J56" s="357"/>
      <c r="K56" s="357"/>
      <c r="L56" s="357"/>
      <c r="M56" s="357"/>
      <c r="N56" s="357"/>
      <c r="O56" s="357"/>
      <c r="P56" s="357"/>
      <c r="Q56" s="357"/>
      <c r="R56" s="357"/>
      <c r="S56" s="357"/>
      <c r="T56" s="357"/>
      <c r="U56" s="357"/>
      <c r="V56" s="357"/>
    </row>
    <row r="57" ht="13.5" customHeight="1">
      <c r="A57" s="357"/>
      <c r="B57" s="357"/>
      <c r="C57" s="357"/>
      <c r="D57" s="357"/>
      <c r="E57" s="357"/>
      <c r="F57" s="357"/>
      <c r="G57" s="357"/>
      <c r="H57" s="357"/>
      <c r="I57" s="357"/>
      <c r="J57" s="357"/>
      <c r="K57" s="357"/>
      <c r="L57" s="357"/>
      <c r="M57" s="357"/>
      <c r="N57" s="357"/>
      <c r="O57" s="357"/>
      <c r="P57" s="357"/>
      <c r="Q57" s="357"/>
      <c r="R57" s="357"/>
      <c r="S57" s="357"/>
      <c r="T57" s="357"/>
      <c r="U57" s="357"/>
      <c r="V57" s="357"/>
    </row>
    <row r="58" ht="13.5" customHeight="1">
      <c r="A58" s="357"/>
      <c r="B58" s="357"/>
      <c r="C58" s="357"/>
      <c r="D58" s="357"/>
      <c r="E58" s="357"/>
      <c r="F58" s="357"/>
      <c r="G58" s="357"/>
      <c r="H58" s="357"/>
      <c r="I58" s="357"/>
      <c r="J58" s="357"/>
      <c r="K58" s="357"/>
      <c r="L58" s="357"/>
      <c r="M58" s="357"/>
      <c r="N58" s="357"/>
      <c r="O58" s="357"/>
      <c r="P58" s="357"/>
      <c r="Q58" s="357"/>
      <c r="R58" s="357"/>
      <c r="S58" s="357"/>
      <c r="T58" s="357"/>
      <c r="U58" s="357"/>
      <c r="V58" s="357"/>
    </row>
    <row r="59" ht="13.5" customHeight="1">
      <c r="A59" s="357"/>
      <c r="B59" s="357"/>
      <c r="C59" s="357"/>
      <c r="D59" s="357"/>
      <c r="E59" s="357"/>
      <c r="F59" s="357"/>
      <c r="G59" s="357"/>
      <c r="H59" s="357"/>
      <c r="I59" s="357"/>
      <c r="J59" s="357"/>
      <c r="K59" s="357"/>
      <c r="L59" s="357"/>
      <c r="M59" s="357"/>
      <c r="N59" s="357"/>
      <c r="O59" s="357"/>
      <c r="P59" s="357"/>
      <c r="Q59" s="357"/>
      <c r="R59" s="357"/>
      <c r="S59" s="357"/>
      <c r="T59" s="357"/>
      <c r="U59" s="357"/>
      <c r="V59" s="357"/>
    </row>
    <row r="60" ht="13.5" customHeight="1">
      <c r="A60" s="357"/>
      <c r="B60" s="357"/>
      <c r="C60" s="357"/>
      <c r="D60" s="357"/>
      <c r="E60" s="357"/>
      <c r="F60" s="357"/>
      <c r="G60" s="357"/>
      <c r="H60" s="357"/>
      <c r="I60" s="357"/>
      <c r="J60" s="357"/>
      <c r="K60" s="357"/>
      <c r="L60" s="357"/>
      <c r="M60" s="357"/>
      <c r="N60" s="357"/>
      <c r="O60" s="357"/>
      <c r="P60" s="357"/>
      <c r="Q60" s="357"/>
      <c r="R60" s="357"/>
      <c r="S60" s="357"/>
      <c r="T60" s="357"/>
      <c r="U60" s="357"/>
      <c r="V60" s="357"/>
    </row>
    <row r="61" ht="13.5" customHeight="1">
      <c r="A61" s="357"/>
      <c r="B61" s="357"/>
      <c r="C61" s="357"/>
      <c r="D61" s="357"/>
      <c r="E61" s="357"/>
      <c r="F61" s="357"/>
      <c r="G61" s="357"/>
      <c r="H61" s="357"/>
      <c r="I61" s="357"/>
      <c r="J61" s="357"/>
      <c r="K61" s="357"/>
      <c r="L61" s="357"/>
      <c r="M61" s="357"/>
      <c r="N61" s="357"/>
      <c r="O61" s="357"/>
      <c r="P61" s="357"/>
      <c r="Q61" s="357"/>
      <c r="R61" s="357"/>
      <c r="S61" s="357"/>
      <c r="T61" s="357"/>
      <c r="U61" s="357"/>
      <c r="V61" s="357"/>
    </row>
    <row r="62" ht="13.5" customHeight="1">
      <c r="A62" s="357"/>
      <c r="B62" s="357"/>
      <c r="C62" s="357"/>
      <c r="D62" s="357"/>
      <c r="E62" s="357"/>
      <c r="F62" s="357"/>
      <c r="G62" s="357"/>
      <c r="H62" s="357"/>
      <c r="I62" s="357"/>
      <c r="J62" s="357"/>
      <c r="K62" s="357"/>
      <c r="L62" s="357"/>
      <c r="M62" s="357"/>
      <c r="N62" s="357"/>
      <c r="O62" s="357"/>
      <c r="P62" s="357"/>
      <c r="Q62" s="357"/>
      <c r="R62" s="357"/>
      <c r="S62" s="357"/>
      <c r="T62" s="357"/>
      <c r="U62" s="357"/>
      <c r="V62" s="357"/>
    </row>
    <row r="63" ht="13.5" customHeight="1">
      <c r="A63" s="357"/>
      <c r="B63" s="357"/>
      <c r="C63" s="357"/>
      <c r="D63" s="357"/>
      <c r="E63" s="357"/>
      <c r="F63" s="357"/>
      <c r="G63" s="357"/>
      <c r="H63" s="357"/>
      <c r="I63" s="357"/>
      <c r="J63" s="357"/>
      <c r="K63" s="357"/>
      <c r="L63" s="357"/>
      <c r="M63" s="357"/>
      <c r="N63" s="357"/>
      <c r="O63" s="357"/>
      <c r="P63" s="357"/>
      <c r="Q63" s="357"/>
      <c r="R63" s="357"/>
      <c r="S63" s="357"/>
      <c r="T63" s="357"/>
      <c r="U63" s="357"/>
      <c r="V63" s="357"/>
    </row>
    <row r="64" ht="13.5" customHeight="1">
      <c r="A64" s="357"/>
      <c r="B64" s="357"/>
      <c r="C64" s="357"/>
      <c r="D64" s="357"/>
      <c r="E64" s="357"/>
      <c r="F64" s="357"/>
      <c r="G64" s="357"/>
      <c r="H64" s="357"/>
      <c r="I64" s="357"/>
      <c r="J64" s="357"/>
      <c r="K64" s="357"/>
      <c r="L64" s="357"/>
      <c r="M64" s="357"/>
      <c r="N64" s="357"/>
      <c r="O64" s="357"/>
      <c r="P64" s="357"/>
      <c r="Q64" s="357"/>
      <c r="R64" s="357"/>
      <c r="S64" s="357"/>
      <c r="T64" s="357"/>
      <c r="U64" s="357"/>
      <c r="V64" s="357"/>
    </row>
    <row r="65" ht="13.5" customHeight="1">
      <c r="A65" s="357"/>
      <c r="B65" s="357"/>
      <c r="C65" s="357"/>
      <c r="D65" s="357"/>
      <c r="E65" s="357"/>
      <c r="F65" s="357"/>
      <c r="G65" s="357"/>
      <c r="H65" s="357"/>
      <c r="I65" s="357"/>
      <c r="J65" s="357"/>
      <c r="K65" s="357"/>
      <c r="L65" s="357"/>
      <c r="M65" s="357"/>
      <c r="N65" s="357"/>
      <c r="O65" s="357"/>
      <c r="P65" s="357"/>
      <c r="Q65" s="357"/>
      <c r="R65" s="357"/>
      <c r="S65" s="357"/>
      <c r="T65" s="357"/>
      <c r="U65" s="357"/>
      <c r="V65" s="357"/>
    </row>
    <row r="66" ht="13.5" customHeight="1">
      <c r="A66" s="357"/>
      <c r="B66" s="357"/>
      <c r="C66" s="357"/>
      <c r="D66" s="357"/>
      <c r="E66" s="357"/>
      <c r="F66" s="357"/>
      <c r="G66" s="357"/>
      <c r="H66" s="357"/>
      <c r="I66" s="357"/>
      <c r="J66" s="357"/>
      <c r="K66" s="357"/>
      <c r="L66" s="357"/>
      <c r="M66" s="357"/>
      <c r="N66" s="357"/>
      <c r="O66" s="357"/>
      <c r="P66" s="357"/>
      <c r="Q66" s="357"/>
      <c r="R66" s="357"/>
      <c r="S66" s="357"/>
      <c r="T66" s="357"/>
      <c r="U66" s="357"/>
      <c r="V66" s="357"/>
    </row>
    <row r="67" ht="13.5" customHeight="1">
      <c r="A67" s="357"/>
      <c r="B67" s="357"/>
      <c r="C67" s="357"/>
      <c r="D67" s="357"/>
      <c r="E67" s="357"/>
      <c r="F67" s="357"/>
      <c r="G67" s="357"/>
      <c r="H67" s="357"/>
      <c r="I67" s="357"/>
      <c r="J67" s="357"/>
      <c r="K67" s="357"/>
      <c r="L67" s="357"/>
      <c r="M67" s="357"/>
      <c r="N67" s="357"/>
      <c r="O67" s="357"/>
      <c r="P67" s="357"/>
      <c r="Q67" s="357"/>
      <c r="R67" s="357"/>
      <c r="S67" s="357"/>
      <c r="T67" s="357"/>
      <c r="U67" s="357"/>
      <c r="V67" s="357"/>
    </row>
    <row r="68" ht="13.5" customHeight="1">
      <c r="A68" s="357"/>
      <c r="B68" s="357"/>
      <c r="C68" s="357"/>
      <c r="D68" s="357"/>
      <c r="E68" s="357"/>
      <c r="F68" s="357"/>
      <c r="G68" s="357"/>
      <c r="H68" s="357"/>
      <c r="I68" s="357"/>
      <c r="J68" s="357"/>
      <c r="K68" s="357"/>
      <c r="L68" s="357"/>
      <c r="M68" s="357"/>
      <c r="N68" s="357"/>
      <c r="O68" s="357"/>
      <c r="P68" s="357"/>
      <c r="Q68" s="357"/>
      <c r="R68" s="357"/>
      <c r="S68" s="357"/>
      <c r="T68" s="357"/>
      <c r="U68" s="357"/>
      <c r="V68" s="357"/>
    </row>
    <row r="69" ht="13.5" customHeight="1">
      <c r="A69" s="357"/>
      <c r="B69" s="357"/>
      <c r="C69" s="357"/>
      <c r="D69" s="357"/>
      <c r="E69" s="357"/>
      <c r="F69" s="357"/>
      <c r="G69" s="357"/>
      <c r="H69" s="357"/>
      <c r="I69" s="357"/>
      <c r="J69" s="357"/>
      <c r="K69" s="357"/>
      <c r="L69" s="357"/>
      <c r="M69" s="357"/>
      <c r="N69" s="357"/>
      <c r="O69" s="357"/>
      <c r="P69" s="357"/>
      <c r="Q69" s="357"/>
      <c r="R69" s="357"/>
      <c r="S69" s="357"/>
      <c r="T69" s="357"/>
      <c r="U69" s="357"/>
      <c r="V69" s="357"/>
    </row>
    <row r="70" ht="13.5" customHeight="1">
      <c r="A70" s="357"/>
      <c r="B70" s="357"/>
      <c r="C70" s="357"/>
      <c r="D70" s="357"/>
      <c r="E70" s="357"/>
      <c r="F70" s="357"/>
      <c r="G70" s="357"/>
      <c r="H70" s="357"/>
      <c r="I70" s="357"/>
      <c r="J70" s="357"/>
      <c r="K70" s="357"/>
      <c r="L70" s="357"/>
      <c r="M70" s="357"/>
      <c r="N70" s="357"/>
      <c r="O70" s="357"/>
      <c r="P70" s="357"/>
      <c r="Q70" s="357"/>
      <c r="R70" s="357"/>
      <c r="S70" s="357"/>
      <c r="T70" s="357"/>
      <c r="U70" s="357"/>
      <c r="V70" s="357"/>
    </row>
    <row r="71" ht="13.5" customHeight="1">
      <c r="A71" s="357"/>
      <c r="B71" s="357"/>
      <c r="C71" s="357"/>
      <c r="D71" s="357"/>
      <c r="E71" s="357"/>
      <c r="F71" s="357"/>
      <c r="G71" s="357"/>
      <c r="H71" s="357"/>
      <c r="I71" s="357"/>
      <c r="J71" s="357"/>
      <c r="K71" s="357"/>
      <c r="L71" s="357"/>
      <c r="M71" s="357"/>
      <c r="N71" s="357"/>
      <c r="O71" s="357"/>
      <c r="P71" s="357"/>
      <c r="Q71" s="357"/>
      <c r="R71" s="357"/>
      <c r="S71" s="357"/>
      <c r="T71" s="357"/>
      <c r="U71" s="357"/>
      <c r="V71" s="357"/>
    </row>
    <row r="72" ht="13.5" customHeight="1">
      <c r="A72" s="357"/>
      <c r="B72" s="357"/>
      <c r="C72" s="357"/>
      <c r="D72" s="357"/>
      <c r="E72" s="357"/>
      <c r="F72" s="357"/>
      <c r="G72" s="357"/>
      <c r="H72" s="357"/>
      <c r="I72" s="357"/>
      <c r="J72" s="357"/>
      <c r="K72" s="357"/>
      <c r="L72" s="357"/>
      <c r="M72" s="357"/>
      <c r="N72" s="357"/>
      <c r="O72" s="357"/>
      <c r="P72" s="357"/>
      <c r="Q72" s="357"/>
      <c r="R72" s="357"/>
      <c r="S72" s="357"/>
      <c r="T72" s="357"/>
      <c r="U72" s="357"/>
      <c r="V72" s="357"/>
    </row>
    <row r="73" ht="13.5" customHeight="1">
      <c r="A73" s="357"/>
      <c r="B73" s="357"/>
      <c r="C73" s="357"/>
      <c r="D73" s="357"/>
      <c r="E73" s="357"/>
      <c r="F73" s="357"/>
      <c r="G73" s="357"/>
      <c r="H73" s="357"/>
      <c r="I73" s="357"/>
      <c r="J73" s="357"/>
      <c r="K73" s="357"/>
      <c r="L73" s="357"/>
      <c r="M73" s="357"/>
      <c r="N73" s="357"/>
      <c r="O73" s="357"/>
      <c r="P73" s="357"/>
      <c r="Q73" s="357"/>
      <c r="R73" s="357"/>
      <c r="S73" s="357"/>
      <c r="T73" s="357"/>
      <c r="U73" s="357"/>
      <c r="V73" s="357"/>
    </row>
    <row r="74" ht="13.5" customHeight="1">
      <c r="A74" s="357"/>
      <c r="B74" s="357"/>
      <c r="C74" s="357"/>
      <c r="D74" s="357"/>
      <c r="E74" s="357"/>
      <c r="F74" s="357"/>
      <c r="G74" s="357"/>
      <c r="H74" s="357"/>
      <c r="I74" s="357"/>
      <c r="J74" s="357"/>
      <c r="K74" s="357"/>
      <c r="L74" s="357"/>
      <c r="M74" s="357"/>
      <c r="N74" s="357"/>
      <c r="O74" s="357"/>
      <c r="P74" s="357"/>
      <c r="Q74" s="357"/>
      <c r="R74" s="357"/>
      <c r="S74" s="357"/>
      <c r="T74" s="357"/>
      <c r="U74" s="357"/>
      <c r="V74" s="357"/>
    </row>
    <row r="75" ht="13.5" customHeight="1">
      <c r="A75" s="357"/>
      <c r="B75" s="357"/>
      <c r="C75" s="357"/>
      <c r="D75" s="357"/>
      <c r="E75" s="357"/>
      <c r="F75" s="357"/>
      <c r="G75" s="357"/>
      <c r="H75" s="357"/>
      <c r="I75" s="357"/>
      <c r="J75" s="357"/>
      <c r="K75" s="357"/>
      <c r="L75" s="357"/>
      <c r="M75" s="357"/>
      <c r="N75" s="357"/>
      <c r="O75" s="357"/>
      <c r="P75" s="357"/>
      <c r="Q75" s="357"/>
      <c r="R75" s="357"/>
      <c r="S75" s="357"/>
      <c r="T75" s="357"/>
      <c r="U75" s="357"/>
      <c r="V75" s="357"/>
    </row>
    <row r="76" ht="13.5" customHeight="1">
      <c r="A76" s="357"/>
      <c r="B76" s="357"/>
      <c r="C76" s="357"/>
      <c r="D76" s="357"/>
      <c r="E76" s="357"/>
      <c r="F76" s="357"/>
      <c r="G76" s="357"/>
      <c r="H76" s="357"/>
      <c r="I76" s="357"/>
      <c r="J76" s="357"/>
      <c r="K76" s="357"/>
      <c r="L76" s="357"/>
      <c r="M76" s="357"/>
      <c r="N76" s="357"/>
      <c r="O76" s="357"/>
      <c r="P76" s="357"/>
      <c r="Q76" s="357"/>
      <c r="R76" s="357"/>
      <c r="S76" s="357"/>
      <c r="T76" s="357"/>
      <c r="U76" s="357"/>
      <c r="V76" s="357"/>
    </row>
    <row r="77" ht="13.5" customHeight="1">
      <c r="A77" s="357"/>
      <c r="B77" s="357"/>
      <c r="C77" s="357"/>
      <c r="D77" s="357"/>
      <c r="E77" s="357"/>
      <c r="F77" s="357"/>
      <c r="G77" s="357"/>
      <c r="H77" s="357"/>
      <c r="I77" s="357"/>
      <c r="J77" s="357"/>
      <c r="K77" s="357"/>
      <c r="L77" s="357"/>
      <c r="M77" s="357"/>
      <c r="N77" s="357"/>
      <c r="O77" s="357"/>
      <c r="P77" s="357"/>
      <c r="Q77" s="357"/>
      <c r="R77" s="357"/>
      <c r="S77" s="357"/>
      <c r="T77" s="357"/>
      <c r="U77" s="357"/>
      <c r="V77" s="357"/>
    </row>
    <row r="78" ht="13.5" customHeight="1">
      <c r="A78" s="357"/>
      <c r="B78" s="357"/>
      <c r="C78" s="357"/>
      <c r="D78" s="357"/>
      <c r="E78" s="357"/>
      <c r="F78" s="357"/>
      <c r="G78" s="357"/>
      <c r="H78" s="357"/>
      <c r="I78" s="357"/>
      <c r="J78" s="357"/>
      <c r="K78" s="357"/>
      <c r="L78" s="357"/>
      <c r="M78" s="357"/>
      <c r="N78" s="357"/>
      <c r="O78" s="357"/>
      <c r="P78" s="357"/>
      <c r="Q78" s="357"/>
      <c r="R78" s="357"/>
      <c r="S78" s="357"/>
      <c r="T78" s="357"/>
      <c r="U78" s="357"/>
      <c r="V78" s="357"/>
    </row>
    <row r="79" ht="13.5" customHeight="1">
      <c r="A79" s="357"/>
      <c r="B79" s="357"/>
      <c r="C79" s="357"/>
      <c r="D79" s="357"/>
      <c r="E79" s="357"/>
      <c r="F79" s="357"/>
      <c r="G79" s="357"/>
      <c r="H79" s="357"/>
      <c r="I79" s="357"/>
      <c r="J79" s="357"/>
      <c r="K79" s="357"/>
      <c r="L79" s="357"/>
      <c r="M79" s="357"/>
      <c r="N79" s="357"/>
      <c r="O79" s="357"/>
      <c r="P79" s="357"/>
      <c r="Q79" s="357"/>
      <c r="R79" s="357"/>
      <c r="S79" s="357"/>
      <c r="T79" s="357"/>
      <c r="U79" s="357"/>
      <c r="V79" s="357"/>
    </row>
    <row r="80" ht="13.5" customHeight="1">
      <c r="A80" s="357"/>
      <c r="B80" s="357"/>
      <c r="C80" s="357"/>
      <c r="D80" s="357"/>
      <c r="E80" s="357"/>
      <c r="F80" s="357"/>
      <c r="G80" s="357"/>
      <c r="H80" s="357"/>
      <c r="I80" s="357"/>
      <c r="J80" s="357"/>
      <c r="K80" s="357"/>
      <c r="L80" s="357"/>
      <c r="M80" s="357"/>
      <c r="N80" s="357"/>
      <c r="O80" s="357"/>
      <c r="P80" s="357"/>
      <c r="Q80" s="357"/>
      <c r="R80" s="357"/>
      <c r="S80" s="357"/>
      <c r="T80" s="357"/>
      <c r="U80" s="357"/>
      <c r="V80" s="357"/>
    </row>
    <row r="81" ht="13.5" customHeight="1">
      <c r="A81" s="357"/>
      <c r="B81" s="357"/>
      <c r="C81" s="357"/>
      <c r="D81" s="357"/>
      <c r="E81" s="357"/>
      <c r="F81" s="357"/>
      <c r="G81" s="357"/>
      <c r="H81" s="357"/>
      <c r="I81" s="357"/>
      <c r="J81" s="357"/>
      <c r="K81" s="357"/>
      <c r="L81" s="357"/>
      <c r="M81" s="357"/>
      <c r="N81" s="357"/>
      <c r="O81" s="357"/>
      <c r="P81" s="357"/>
      <c r="Q81" s="357"/>
      <c r="R81" s="357"/>
      <c r="S81" s="357"/>
      <c r="T81" s="357"/>
      <c r="U81" s="357"/>
      <c r="V81" s="357"/>
    </row>
    <row r="82" ht="13.5" customHeight="1">
      <c r="A82" s="357"/>
      <c r="B82" s="357"/>
      <c r="C82" s="357"/>
      <c r="D82" s="357"/>
      <c r="E82" s="357"/>
      <c r="F82" s="357"/>
      <c r="G82" s="357"/>
      <c r="H82" s="357"/>
      <c r="I82" s="357"/>
      <c r="J82" s="357"/>
      <c r="K82" s="357"/>
      <c r="L82" s="357"/>
      <c r="M82" s="357"/>
      <c r="N82" s="357"/>
      <c r="O82" s="357"/>
      <c r="P82" s="357"/>
      <c r="Q82" s="357"/>
      <c r="R82" s="357"/>
      <c r="S82" s="357"/>
      <c r="T82" s="357"/>
      <c r="U82" s="357"/>
      <c r="V82" s="357"/>
    </row>
    <row r="83" ht="13.5" customHeight="1">
      <c r="A83" s="357"/>
      <c r="B83" s="357"/>
      <c r="C83" s="357"/>
      <c r="D83" s="357"/>
      <c r="E83" s="357"/>
      <c r="F83" s="357"/>
      <c r="G83" s="357"/>
      <c r="H83" s="357"/>
      <c r="I83" s="357"/>
      <c r="J83" s="357"/>
      <c r="K83" s="357"/>
      <c r="L83" s="357"/>
      <c r="M83" s="357"/>
      <c r="N83" s="357"/>
      <c r="O83" s="357"/>
      <c r="P83" s="357"/>
      <c r="Q83" s="357"/>
      <c r="R83" s="357"/>
      <c r="S83" s="357"/>
      <c r="T83" s="357"/>
      <c r="U83" s="357"/>
      <c r="V83" s="357"/>
    </row>
    <row r="84" ht="13.5" customHeight="1">
      <c r="A84" s="357"/>
      <c r="B84" s="357"/>
      <c r="C84" s="357"/>
      <c r="D84" s="357"/>
      <c r="E84" s="357"/>
      <c r="F84" s="357"/>
      <c r="G84" s="357"/>
      <c r="H84" s="357"/>
      <c r="I84" s="357"/>
      <c r="J84" s="357"/>
      <c r="K84" s="357"/>
      <c r="L84" s="357"/>
      <c r="M84" s="357"/>
      <c r="N84" s="357"/>
      <c r="O84" s="357"/>
      <c r="P84" s="357"/>
      <c r="Q84" s="357"/>
      <c r="R84" s="357"/>
      <c r="S84" s="357"/>
      <c r="T84" s="357"/>
      <c r="U84" s="357"/>
      <c r="V84" s="357"/>
    </row>
    <row r="85" ht="13.5" customHeight="1">
      <c r="A85" s="357"/>
      <c r="B85" s="357"/>
      <c r="C85" s="357"/>
      <c r="D85" s="357"/>
      <c r="E85" s="357"/>
      <c r="F85" s="357"/>
      <c r="G85" s="357"/>
      <c r="H85" s="357"/>
      <c r="I85" s="357"/>
      <c r="J85" s="357"/>
      <c r="K85" s="357"/>
      <c r="L85" s="357"/>
      <c r="M85" s="357"/>
      <c r="N85" s="357"/>
      <c r="O85" s="357"/>
      <c r="P85" s="357"/>
      <c r="Q85" s="357"/>
      <c r="R85" s="357"/>
      <c r="S85" s="357"/>
      <c r="T85" s="357"/>
      <c r="U85" s="357"/>
      <c r="V85" s="357"/>
    </row>
    <row r="86" ht="13.5" customHeight="1">
      <c r="A86" s="357"/>
      <c r="B86" s="357"/>
      <c r="C86" s="357"/>
      <c r="D86" s="357"/>
      <c r="E86" s="357"/>
      <c r="F86" s="357"/>
      <c r="G86" s="357"/>
      <c r="H86" s="357"/>
      <c r="I86" s="357"/>
      <c r="J86" s="357"/>
      <c r="K86" s="357"/>
      <c r="L86" s="357"/>
      <c r="M86" s="357"/>
      <c r="N86" s="357"/>
      <c r="O86" s="357"/>
      <c r="P86" s="357"/>
      <c r="Q86" s="357"/>
      <c r="R86" s="357"/>
      <c r="S86" s="357"/>
      <c r="T86" s="357"/>
      <c r="U86" s="357"/>
      <c r="V86" s="357"/>
    </row>
    <row r="87" ht="13.5" customHeight="1">
      <c r="A87" s="357"/>
      <c r="B87" s="357"/>
      <c r="C87" s="357"/>
      <c r="D87" s="357"/>
      <c r="E87" s="357"/>
      <c r="F87" s="357"/>
      <c r="G87" s="357"/>
      <c r="H87" s="357"/>
      <c r="I87" s="357"/>
      <c r="J87" s="357"/>
      <c r="K87" s="357"/>
      <c r="L87" s="357"/>
      <c r="M87" s="357"/>
      <c r="N87" s="357"/>
      <c r="O87" s="357"/>
      <c r="P87" s="357"/>
      <c r="Q87" s="357"/>
      <c r="R87" s="357"/>
      <c r="S87" s="357"/>
      <c r="T87" s="357"/>
      <c r="U87" s="357"/>
      <c r="V87" s="357"/>
    </row>
    <row r="88" ht="13.5" customHeight="1">
      <c r="A88" s="357"/>
      <c r="B88" s="357"/>
      <c r="C88" s="357"/>
      <c r="D88" s="357"/>
      <c r="E88" s="357"/>
      <c r="F88" s="357"/>
      <c r="G88" s="357"/>
      <c r="H88" s="357"/>
      <c r="I88" s="357"/>
      <c r="J88" s="357"/>
      <c r="K88" s="357"/>
      <c r="L88" s="357"/>
      <c r="M88" s="357"/>
      <c r="N88" s="357"/>
      <c r="O88" s="357"/>
      <c r="P88" s="357"/>
      <c r="Q88" s="357"/>
      <c r="R88" s="357"/>
      <c r="S88" s="357"/>
      <c r="T88" s="357"/>
      <c r="U88" s="357"/>
      <c r="V88" s="357"/>
    </row>
    <row r="89" ht="13.5" customHeight="1">
      <c r="A89" s="357"/>
      <c r="B89" s="357"/>
      <c r="C89" s="357"/>
      <c r="D89" s="357"/>
      <c r="E89" s="357"/>
      <c r="F89" s="357"/>
      <c r="G89" s="357"/>
      <c r="H89" s="357"/>
      <c r="I89" s="357"/>
      <c r="J89" s="357"/>
      <c r="K89" s="357"/>
      <c r="L89" s="357"/>
      <c r="M89" s="357"/>
      <c r="N89" s="357"/>
      <c r="O89" s="357"/>
      <c r="P89" s="357"/>
      <c r="Q89" s="357"/>
      <c r="R89" s="357"/>
      <c r="S89" s="357"/>
      <c r="T89" s="357"/>
      <c r="U89" s="357"/>
      <c r="V89" s="357"/>
    </row>
    <row r="90" ht="13.5" customHeight="1">
      <c r="A90" s="357"/>
      <c r="B90" s="357"/>
      <c r="C90" s="357"/>
      <c r="D90" s="357"/>
      <c r="E90" s="357"/>
      <c r="F90" s="357"/>
      <c r="G90" s="357"/>
      <c r="H90" s="357"/>
      <c r="I90" s="357"/>
      <c r="J90" s="357"/>
      <c r="K90" s="357"/>
      <c r="L90" s="357"/>
      <c r="M90" s="357"/>
      <c r="N90" s="357"/>
      <c r="O90" s="357"/>
      <c r="P90" s="357"/>
      <c r="Q90" s="357"/>
      <c r="R90" s="357"/>
      <c r="S90" s="357"/>
      <c r="T90" s="357"/>
      <c r="U90" s="357"/>
      <c r="V90" s="357"/>
    </row>
    <row r="91" ht="13.5" customHeight="1">
      <c r="A91" s="357"/>
      <c r="B91" s="357"/>
      <c r="C91" s="357"/>
      <c r="D91" s="357"/>
      <c r="E91" s="357"/>
      <c r="F91" s="357"/>
      <c r="G91" s="357"/>
      <c r="H91" s="357"/>
      <c r="I91" s="357"/>
      <c r="J91" s="357"/>
      <c r="K91" s="357"/>
      <c r="L91" s="357"/>
      <c r="M91" s="357"/>
      <c r="N91" s="357"/>
      <c r="O91" s="357"/>
      <c r="P91" s="357"/>
      <c r="Q91" s="357"/>
      <c r="R91" s="357"/>
      <c r="S91" s="357"/>
      <c r="T91" s="357"/>
      <c r="U91" s="357"/>
      <c r="V91" s="357"/>
    </row>
    <row r="92" ht="13.5" customHeight="1">
      <c r="A92" s="357"/>
      <c r="B92" s="357"/>
      <c r="C92" s="357"/>
      <c r="D92" s="357"/>
      <c r="E92" s="357"/>
      <c r="F92" s="357"/>
      <c r="G92" s="357"/>
      <c r="H92" s="357"/>
      <c r="I92" s="357"/>
      <c r="J92" s="357"/>
      <c r="K92" s="357"/>
      <c r="L92" s="357"/>
      <c r="M92" s="357"/>
      <c r="N92" s="357"/>
      <c r="O92" s="357"/>
      <c r="P92" s="357"/>
      <c r="Q92" s="357"/>
      <c r="R92" s="357"/>
      <c r="S92" s="357"/>
      <c r="T92" s="357"/>
      <c r="U92" s="357"/>
      <c r="V92" s="357"/>
    </row>
    <row r="93" ht="13.5" customHeight="1">
      <c r="A93" s="357"/>
      <c r="B93" s="357"/>
      <c r="C93" s="357"/>
      <c r="D93" s="357"/>
      <c r="E93" s="357"/>
      <c r="F93" s="357"/>
      <c r="G93" s="357"/>
      <c r="H93" s="357"/>
      <c r="I93" s="357"/>
      <c r="J93" s="357"/>
      <c r="K93" s="357"/>
      <c r="L93" s="357"/>
      <c r="M93" s="357"/>
      <c r="N93" s="357"/>
      <c r="O93" s="357"/>
      <c r="P93" s="357"/>
      <c r="Q93" s="357"/>
      <c r="R93" s="357"/>
      <c r="S93" s="357"/>
      <c r="T93" s="357"/>
      <c r="U93" s="357"/>
      <c r="V93" s="357"/>
    </row>
    <row r="94" ht="13.5" customHeight="1">
      <c r="A94" s="357"/>
      <c r="B94" s="357"/>
      <c r="C94" s="357"/>
      <c r="D94" s="357"/>
      <c r="E94" s="357"/>
      <c r="F94" s="357"/>
      <c r="G94" s="357"/>
      <c r="H94" s="357"/>
      <c r="I94" s="357"/>
      <c r="J94" s="357"/>
      <c r="K94" s="357"/>
      <c r="L94" s="357"/>
      <c r="M94" s="357"/>
      <c r="N94" s="357"/>
      <c r="O94" s="357"/>
      <c r="P94" s="357"/>
      <c r="Q94" s="357"/>
      <c r="R94" s="357"/>
      <c r="S94" s="357"/>
      <c r="T94" s="357"/>
      <c r="U94" s="357"/>
      <c r="V94" s="357"/>
    </row>
    <row r="95" ht="13.5" customHeight="1">
      <c r="A95" s="357"/>
      <c r="B95" s="357"/>
      <c r="C95" s="357"/>
      <c r="D95" s="357"/>
      <c r="E95" s="357"/>
      <c r="F95" s="357"/>
      <c r="G95" s="357"/>
      <c r="H95" s="357"/>
      <c r="I95" s="357"/>
      <c r="J95" s="357"/>
      <c r="K95" s="357"/>
      <c r="L95" s="357"/>
      <c r="M95" s="357"/>
      <c r="N95" s="357"/>
      <c r="O95" s="357"/>
      <c r="P95" s="357"/>
      <c r="Q95" s="357"/>
      <c r="R95" s="357"/>
      <c r="S95" s="357"/>
      <c r="T95" s="357"/>
      <c r="U95" s="357"/>
      <c r="V95" s="357"/>
    </row>
    <row r="96" ht="13.5" customHeight="1">
      <c r="A96" s="357"/>
      <c r="B96" s="357"/>
      <c r="C96" s="357"/>
      <c r="D96" s="357"/>
      <c r="E96" s="357"/>
      <c r="F96" s="357"/>
      <c r="G96" s="357"/>
      <c r="H96" s="357"/>
      <c r="I96" s="357"/>
      <c r="J96" s="357"/>
      <c r="K96" s="357"/>
      <c r="L96" s="357"/>
      <c r="M96" s="357"/>
      <c r="N96" s="357"/>
      <c r="O96" s="357"/>
      <c r="P96" s="357"/>
      <c r="Q96" s="357"/>
      <c r="R96" s="357"/>
      <c r="S96" s="357"/>
      <c r="T96" s="357"/>
      <c r="U96" s="357"/>
      <c r="V96" s="357"/>
    </row>
    <row r="97" ht="13.5" customHeight="1">
      <c r="A97" s="357"/>
      <c r="B97" s="357"/>
      <c r="C97" s="357"/>
      <c r="D97" s="357"/>
      <c r="E97" s="357"/>
      <c r="F97" s="357"/>
      <c r="G97" s="357"/>
      <c r="H97" s="357"/>
      <c r="I97" s="357"/>
      <c r="J97" s="357"/>
      <c r="K97" s="357"/>
      <c r="L97" s="357"/>
      <c r="M97" s="357"/>
      <c r="N97" s="357"/>
      <c r="O97" s="357"/>
      <c r="P97" s="357"/>
      <c r="Q97" s="357"/>
      <c r="R97" s="357"/>
      <c r="S97" s="357"/>
      <c r="T97" s="357"/>
      <c r="U97" s="357"/>
      <c r="V97" s="357"/>
    </row>
    <row r="98" ht="13.5" customHeight="1">
      <c r="A98" s="357"/>
      <c r="B98" s="357"/>
      <c r="C98" s="357"/>
      <c r="D98" s="357"/>
      <c r="E98" s="357"/>
      <c r="F98" s="357"/>
      <c r="G98" s="357"/>
      <c r="H98" s="357"/>
      <c r="I98" s="357"/>
      <c r="J98" s="357"/>
      <c r="K98" s="357"/>
      <c r="L98" s="357"/>
      <c r="M98" s="357"/>
      <c r="N98" s="357"/>
      <c r="O98" s="357"/>
      <c r="P98" s="357"/>
      <c r="Q98" s="357"/>
      <c r="R98" s="357"/>
      <c r="S98" s="357"/>
      <c r="T98" s="357"/>
      <c r="U98" s="357"/>
      <c r="V98" s="357"/>
    </row>
    <row r="99" ht="13.5" customHeight="1">
      <c r="A99" s="357"/>
      <c r="B99" s="357"/>
      <c r="C99" s="357"/>
      <c r="D99" s="357"/>
      <c r="E99" s="357"/>
      <c r="F99" s="357"/>
      <c r="G99" s="357"/>
      <c r="H99" s="357"/>
      <c r="I99" s="357"/>
      <c r="J99" s="357"/>
      <c r="K99" s="357"/>
      <c r="L99" s="357"/>
      <c r="M99" s="357"/>
      <c r="N99" s="357"/>
      <c r="O99" s="357"/>
      <c r="P99" s="357"/>
      <c r="Q99" s="357"/>
      <c r="R99" s="357"/>
      <c r="S99" s="357"/>
      <c r="T99" s="357"/>
      <c r="U99" s="357"/>
      <c r="V99" s="357"/>
    </row>
    <row r="100" ht="13.5" customHeight="1">
      <c r="A100" s="357"/>
      <c r="B100" s="357"/>
      <c r="C100" s="357"/>
      <c r="D100" s="357"/>
      <c r="E100" s="357"/>
      <c r="F100" s="357"/>
      <c r="G100" s="357"/>
      <c r="H100" s="357"/>
      <c r="I100" s="357"/>
      <c r="J100" s="357"/>
      <c r="K100" s="357"/>
      <c r="L100" s="357"/>
      <c r="M100" s="357"/>
      <c r="N100" s="357"/>
      <c r="O100" s="357"/>
      <c r="P100" s="357"/>
      <c r="Q100" s="357"/>
      <c r="R100" s="357"/>
      <c r="S100" s="357"/>
      <c r="T100" s="357"/>
      <c r="U100" s="357"/>
      <c r="V100" s="357"/>
    </row>
  </sheetData>
  <mergeCells count="38">
    <mergeCell ref="B22:D22"/>
    <mergeCell ref="H21:H22"/>
    <mergeCell ref="K28:N28"/>
    <mergeCell ref="I28:J28"/>
    <mergeCell ref="C26:N26"/>
    <mergeCell ref="C27:N27"/>
    <mergeCell ref="P21:V22"/>
    <mergeCell ref="H42:N42"/>
    <mergeCell ref="H41:N41"/>
    <mergeCell ref="I20:N20"/>
    <mergeCell ref="I21:N22"/>
    <mergeCell ref="C28:E28"/>
    <mergeCell ref="K30:L30"/>
    <mergeCell ref="M30:O30"/>
    <mergeCell ref="C3:N3"/>
    <mergeCell ref="C4:N4"/>
    <mergeCell ref="A1:O1"/>
    <mergeCell ref="A3:B3"/>
    <mergeCell ref="A4:B4"/>
    <mergeCell ref="A5:B5"/>
    <mergeCell ref="C5:E5"/>
    <mergeCell ref="B23:G23"/>
    <mergeCell ref="A24:O24"/>
    <mergeCell ref="K5:N5"/>
    <mergeCell ref="K7:L7"/>
    <mergeCell ref="H19:N19"/>
    <mergeCell ref="H18:N18"/>
    <mergeCell ref="I5:J5"/>
    <mergeCell ref="M7:O7"/>
    <mergeCell ref="P44:V45"/>
    <mergeCell ref="B46:G46"/>
    <mergeCell ref="B45:D45"/>
    <mergeCell ref="I43:N43"/>
    <mergeCell ref="H44:H45"/>
    <mergeCell ref="I44:N45"/>
    <mergeCell ref="A26:B26"/>
    <mergeCell ref="A27:B27"/>
    <mergeCell ref="A28:B28"/>
  </mergeCells>
  <printOptions/>
  <pageMargins bottom="0.1968503937007874" footer="0.0" header="0.0" left="0.1968503937007874" right="0.11811023622047245" top="0.31496062992125984"/>
  <pageSetup paperSize="9" orientation="landscape"/>
  <rowBreaks count="1" manualBreakCount="1">
    <brk id="23" man="1"/>
  </row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5.43"/>
    <col customWidth="1" min="2" max="8" width="9.0"/>
    <col customWidth="1" min="9" max="16" width="8.71"/>
  </cols>
  <sheetData>
    <row r="1" ht="26.25" customHeight="1">
      <c r="A1" s="472" t="s">
        <v>526</v>
      </c>
      <c r="B1" s="473"/>
      <c r="C1" s="473"/>
      <c r="D1" s="473"/>
      <c r="E1" s="473"/>
      <c r="F1" s="473"/>
      <c r="G1" s="473"/>
      <c r="H1" s="473"/>
      <c r="I1" s="473"/>
      <c r="J1" s="473"/>
      <c r="K1" s="473"/>
      <c r="L1" s="473"/>
      <c r="M1" s="473"/>
      <c r="N1" s="473"/>
      <c r="O1" s="473"/>
      <c r="P1" s="474"/>
    </row>
    <row r="2" ht="13.5" customHeight="1">
      <c r="A2" s="1"/>
      <c r="B2" s="1"/>
      <c r="C2" s="1"/>
      <c r="D2" s="1"/>
      <c r="E2" s="1"/>
      <c r="F2" s="1"/>
      <c r="G2" s="1"/>
      <c r="H2" s="1"/>
    </row>
    <row r="3" ht="13.5" customHeight="1">
      <c r="A3" s="1" t="s">
        <v>527</v>
      </c>
      <c r="B3" s="1" t="str">
        <f>'学校用印刷シート'!E9</f>
        <v/>
      </c>
      <c r="C3" s="1" t="str">
        <f>'学校用入力シート'!$A$18</f>
        <v/>
      </c>
      <c r="D3" s="1">
        <v>-1.0</v>
      </c>
      <c r="E3" s="1"/>
      <c r="F3" s="1"/>
      <c r="G3" s="1"/>
      <c r="H3" s="1" t="s">
        <v>527</v>
      </c>
      <c r="I3" t="str">
        <f>'地域クラブ活動・地域移行部活動用印刷シート'!B9</f>
        <v/>
      </c>
      <c r="J3" t="str">
        <f>'地域クラブ活動・地域移行部活動用入力シート'!$L$7</f>
        <v/>
      </c>
      <c r="K3">
        <v>-1.0</v>
      </c>
    </row>
    <row r="4" ht="13.5" customHeight="1">
      <c r="A4" s="1" t="s">
        <v>527</v>
      </c>
      <c r="B4" s="1" t="str">
        <f>'学校用印刷シート'!E10</f>
        <v/>
      </c>
      <c r="C4" s="1" t="str">
        <f>'学校用入力シート'!$A$18</f>
        <v/>
      </c>
      <c r="D4" s="1">
        <v>-1.0</v>
      </c>
      <c r="E4" s="1"/>
      <c r="F4" s="1"/>
      <c r="G4" s="1"/>
      <c r="H4" s="1" t="s">
        <v>527</v>
      </c>
      <c r="I4" t="str">
        <f>'地域クラブ活動・地域移行部活動用印刷シート'!B10</f>
        <v/>
      </c>
      <c r="J4" t="str">
        <f>'地域クラブ活動・地域移行部活動用入力シート'!$L$7</f>
        <v/>
      </c>
      <c r="K4">
        <v>-1.0</v>
      </c>
    </row>
    <row r="5" ht="13.5" customHeight="1">
      <c r="A5" s="1" t="s">
        <v>527</v>
      </c>
      <c r="B5" s="1" t="str">
        <f>'学校用印刷シート'!E11</f>
        <v/>
      </c>
      <c r="C5" s="1" t="str">
        <f>'学校用入力シート'!$A$18</f>
        <v/>
      </c>
      <c r="D5" s="1">
        <v>-1.0</v>
      </c>
      <c r="E5" s="1"/>
      <c r="F5" s="1"/>
      <c r="G5" s="1"/>
      <c r="H5" s="1" t="s">
        <v>527</v>
      </c>
      <c r="I5" t="str">
        <f>'地域クラブ活動・地域移行部活動用印刷シート'!B11</f>
        <v/>
      </c>
      <c r="J5" t="str">
        <f>'地域クラブ活動・地域移行部活動用入力シート'!$L$7</f>
        <v/>
      </c>
      <c r="K5">
        <v>-1.0</v>
      </c>
    </row>
    <row r="6" ht="13.5" customHeight="1">
      <c r="A6" s="1" t="s">
        <v>527</v>
      </c>
      <c r="B6" s="1" t="str">
        <f>'学校用印刷シート'!E12</f>
        <v/>
      </c>
      <c r="C6" s="1" t="str">
        <f>'学校用入力シート'!$A$18</f>
        <v/>
      </c>
      <c r="D6" s="1">
        <v>-1.0</v>
      </c>
      <c r="E6" s="1"/>
      <c r="F6" s="1"/>
      <c r="G6" s="1"/>
      <c r="H6" s="1" t="s">
        <v>527</v>
      </c>
      <c r="I6" t="str">
        <f>'地域クラブ活動・地域移行部活動用印刷シート'!B12</f>
        <v/>
      </c>
      <c r="J6" t="str">
        <f>'地域クラブ活動・地域移行部活動用入力シート'!$L$7</f>
        <v/>
      </c>
      <c r="K6">
        <v>-1.0</v>
      </c>
    </row>
    <row r="7" ht="13.5" customHeight="1">
      <c r="A7" s="1" t="s">
        <v>527</v>
      </c>
      <c r="B7" s="1" t="str">
        <f>'学校用印刷シート'!B9</f>
        <v/>
      </c>
      <c r="C7" s="1" t="str">
        <f>'学校用入力シート'!$A$18</f>
        <v/>
      </c>
      <c r="D7" s="1">
        <v>-1.0</v>
      </c>
      <c r="E7" s="1"/>
      <c r="F7" s="1"/>
      <c r="G7" s="1"/>
      <c r="H7" s="1" t="s">
        <v>527</v>
      </c>
      <c r="I7" t="str">
        <f>'地域クラブ活動・地域移行部活動用印刷シート'!B13</f>
        <v/>
      </c>
      <c r="J7" t="str">
        <f>'地域クラブ活動・地域移行部活動用入力シート'!$L$7</f>
        <v/>
      </c>
      <c r="K7">
        <v>-1.0</v>
      </c>
    </row>
    <row r="8" ht="13.5" customHeight="1">
      <c r="A8" s="1" t="s">
        <v>527</v>
      </c>
      <c r="B8" s="1" t="str">
        <f>'学校用印刷シート'!B10</f>
        <v/>
      </c>
      <c r="C8" s="1" t="str">
        <f>'学校用入力シート'!$A$18</f>
        <v/>
      </c>
      <c r="D8" s="1">
        <v>-1.0</v>
      </c>
      <c r="E8" s="1"/>
      <c r="F8" s="1"/>
      <c r="G8" s="1"/>
      <c r="H8" s="1" t="s">
        <v>527</v>
      </c>
      <c r="I8" t="str">
        <f>'地域クラブ活動・地域移行部活動用印刷シート'!B14</f>
        <v/>
      </c>
      <c r="J8" t="str">
        <f>'地域クラブ活動・地域移行部活動用入力シート'!$L$7</f>
        <v/>
      </c>
      <c r="K8">
        <v>-1.0</v>
      </c>
    </row>
    <row r="9" ht="13.5" customHeight="1">
      <c r="A9" s="1" t="s">
        <v>527</v>
      </c>
      <c r="B9" s="1" t="str">
        <f>'学校用印刷シート'!B11</f>
        <v/>
      </c>
      <c r="C9" s="1" t="str">
        <f>'学校用入力シート'!$A$18</f>
        <v/>
      </c>
      <c r="D9" s="1">
        <v>-1.0</v>
      </c>
      <c r="E9" s="1"/>
      <c r="F9" s="1"/>
      <c r="G9" s="1"/>
      <c r="H9" s="1" t="s">
        <v>527</v>
      </c>
      <c r="I9" t="str">
        <f>'地域クラブ活動・地域移行部活動用印刷シート'!B15</f>
        <v/>
      </c>
      <c r="J9" t="str">
        <f>'地域クラブ活動・地域移行部活動用入力シート'!$L$7</f>
        <v/>
      </c>
      <c r="K9">
        <v>-1.0</v>
      </c>
    </row>
    <row r="10" ht="13.5" customHeight="1">
      <c r="A10" s="1" t="s">
        <v>527</v>
      </c>
      <c r="B10" s="1" t="str">
        <f>'学校用印刷シート'!B12</f>
        <v/>
      </c>
      <c r="C10" s="1" t="str">
        <f>'学校用入力シート'!$A$18</f>
        <v/>
      </c>
      <c r="D10" s="1">
        <v>-1.0</v>
      </c>
      <c r="E10" s="1"/>
      <c r="F10" s="1"/>
      <c r="G10" s="1"/>
      <c r="H10" s="1" t="s">
        <v>527</v>
      </c>
      <c r="I10" t="str">
        <f>'地域クラブ活動・地域移行部活動用印刷シート'!B16</f>
        <v/>
      </c>
      <c r="J10" t="str">
        <f>'地域クラブ活動・地域移行部活動用入力シート'!$L$7</f>
        <v/>
      </c>
      <c r="K10">
        <v>-1.0</v>
      </c>
    </row>
    <row r="11" ht="13.5" customHeight="1">
      <c r="A11" s="1"/>
      <c r="B11" s="1"/>
      <c r="C11" s="1"/>
      <c r="D11" s="1"/>
      <c r="E11" s="1"/>
      <c r="F11" s="1"/>
      <c r="G11" s="1"/>
      <c r="H11" s="1" t="s">
        <v>527</v>
      </c>
      <c r="I11" t="str">
        <f>'地域クラブ活動・地域移行部活動用印刷シート'!B17</f>
        <v/>
      </c>
      <c r="J11" t="str">
        <f>'地域クラブ活動・地域移行部活動用入力シート'!$L$7</f>
        <v/>
      </c>
      <c r="K11">
        <v>-1.0</v>
      </c>
    </row>
    <row r="12" ht="13.5" customHeight="1">
      <c r="A12" s="1"/>
      <c r="B12" s="1"/>
      <c r="C12" s="1"/>
      <c r="D12" s="1"/>
      <c r="E12" s="1"/>
      <c r="F12" s="1"/>
      <c r="G12" s="1"/>
      <c r="H12" s="1"/>
    </row>
    <row r="13" ht="13.5" customHeight="1">
      <c r="A13" s="1" t="s">
        <v>528</v>
      </c>
      <c r="B13" s="1" t="str">
        <f>'学校用印刷シート'!B13</f>
        <v/>
      </c>
      <c r="C13" s="1" t="str">
        <f>'学校用印刷シート'!E13</f>
        <v/>
      </c>
      <c r="D13" s="1" t="str">
        <f>'学校用入力シート'!$A$18</f>
        <v/>
      </c>
      <c r="E13" s="1" t="str">
        <f t="shared" ref="E13:E18" si="1">D13</f>
        <v/>
      </c>
      <c r="F13" s="1">
        <v>-1.0</v>
      </c>
      <c r="G13" s="1"/>
      <c r="H13" s="1" t="s">
        <v>528</v>
      </c>
      <c r="I13" t="str">
        <f>'地域クラブ活動・地域移行部活動用印刷シート'!H9</f>
        <v/>
      </c>
      <c r="J13" t="str">
        <f>'地域クラブ活動・地域移行部活動用印刷シート'!L9</f>
        <v/>
      </c>
      <c r="K13" t="str">
        <f>'地域クラブ活動・地域移行部活動用入力シート'!$L$7</f>
        <v/>
      </c>
      <c r="L13" t="str">
        <f>'地域クラブ活動・地域移行部活動用入力シート'!$L$7</f>
        <v/>
      </c>
      <c r="M13">
        <v>-1.0</v>
      </c>
    </row>
    <row r="14" ht="13.5" customHeight="1">
      <c r="A14" s="1" t="s">
        <v>528</v>
      </c>
      <c r="B14" s="1" t="str">
        <f>'学校用印刷シート'!B14</f>
        <v/>
      </c>
      <c r="C14" s="1" t="str">
        <f>'学校用印刷シート'!E14</f>
        <v/>
      </c>
      <c r="D14" s="1" t="str">
        <f>'学校用入力シート'!$A$18</f>
        <v/>
      </c>
      <c r="E14" s="1" t="str">
        <f t="shared" si="1"/>
        <v/>
      </c>
      <c r="F14" s="1">
        <v>-1.0</v>
      </c>
      <c r="G14" s="1"/>
      <c r="H14" s="1" t="s">
        <v>528</v>
      </c>
      <c r="I14" t="str">
        <f>'地域クラブ活動・地域移行部活動用印刷シート'!H10</f>
        <v/>
      </c>
      <c r="J14" t="str">
        <f>'地域クラブ活動・地域移行部活動用印刷シート'!L10</f>
        <v/>
      </c>
      <c r="K14" t="str">
        <f>'地域クラブ活動・地域移行部活動用入力シート'!$L$7</f>
        <v/>
      </c>
      <c r="L14" t="str">
        <f>'地域クラブ活動・地域移行部活動用入力シート'!$L$7</f>
        <v/>
      </c>
      <c r="M14">
        <v>-1.0</v>
      </c>
    </row>
    <row r="15" ht="13.5" customHeight="1">
      <c r="A15" s="1" t="s">
        <v>528</v>
      </c>
      <c r="B15" s="1" t="str">
        <f>'学校用印刷シート'!B15</f>
        <v/>
      </c>
      <c r="C15" s="1" t="str">
        <f>'学校用印刷シート'!E15</f>
        <v/>
      </c>
      <c r="D15" s="1" t="str">
        <f>'学校用入力シート'!$A$18</f>
        <v/>
      </c>
      <c r="E15" s="1" t="str">
        <f t="shared" si="1"/>
        <v/>
      </c>
      <c r="F15" s="1">
        <v>-1.0</v>
      </c>
      <c r="G15" s="1"/>
      <c r="H15" s="1" t="s">
        <v>528</v>
      </c>
      <c r="I15" t="str">
        <f>'地域クラブ活動・地域移行部活動用印刷シート'!H11</f>
        <v/>
      </c>
      <c r="J15" t="str">
        <f>'地域クラブ活動・地域移行部活動用印刷シート'!L11</f>
        <v/>
      </c>
      <c r="K15" t="str">
        <f>'地域クラブ活動・地域移行部活動用入力シート'!$L$7</f>
        <v/>
      </c>
      <c r="L15" t="str">
        <f>'地域クラブ活動・地域移行部活動用入力シート'!$L$7</f>
        <v/>
      </c>
      <c r="M15">
        <v>-1.0</v>
      </c>
    </row>
    <row r="16" ht="13.5" customHeight="1">
      <c r="A16" s="1" t="s">
        <v>528</v>
      </c>
      <c r="B16" s="1" t="str">
        <f>'学校用印刷シート'!B16</f>
        <v/>
      </c>
      <c r="C16" s="1" t="str">
        <f>'学校用印刷シート'!E16</f>
        <v/>
      </c>
      <c r="D16" s="1" t="str">
        <f>'学校用入力シート'!$A$18</f>
        <v/>
      </c>
      <c r="E16" s="1" t="str">
        <f t="shared" si="1"/>
        <v/>
      </c>
      <c r="F16" s="1">
        <v>-1.0</v>
      </c>
      <c r="G16" s="1"/>
      <c r="H16" s="1" t="s">
        <v>528</v>
      </c>
      <c r="I16" t="str">
        <f>'地域クラブ活動・地域移行部活動用印刷シート'!H12</f>
        <v/>
      </c>
      <c r="J16" t="str">
        <f>'地域クラブ活動・地域移行部活動用印刷シート'!L12</f>
        <v/>
      </c>
      <c r="K16" t="str">
        <f>'地域クラブ活動・地域移行部活動用入力シート'!$L$7</f>
        <v/>
      </c>
      <c r="L16" t="str">
        <f>'地域クラブ活動・地域移行部活動用入力シート'!$L$7</f>
        <v/>
      </c>
      <c r="M16">
        <v>-1.0</v>
      </c>
    </row>
    <row r="17" ht="13.5" customHeight="1">
      <c r="A17" s="1" t="s">
        <v>528</v>
      </c>
      <c r="B17" s="1" t="str">
        <f>'学校用印刷シート'!B17</f>
        <v/>
      </c>
      <c r="C17" s="1" t="str">
        <f>'学校用印刷シート'!E17</f>
        <v/>
      </c>
      <c r="D17" s="1" t="str">
        <f>'学校用入力シート'!$A$18</f>
        <v/>
      </c>
      <c r="E17" s="1" t="str">
        <f t="shared" si="1"/>
        <v/>
      </c>
      <c r="F17" s="1">
        <v>-1.0</v>
      </c>
      <c r="G17" s="1"/>
      <c r="H17" s="1" t="s">
        <v>528</v>
      </c>
      <c r="I17" t="str">
        <f>'地域クラブ活動・地域移行部活動用印刷シート'!H13</f>
        <v/>
      </c>
      <c r="J17" t="str">
        <f>'地域クラブ活動・地域移行部活動用印刷シート'!L13</f>
        <v/>
      </c>
      <c r="K17" t="str">
        <f>'地域クラブ活動・地域移行部活動用入力シート'!$L$7</f>
        <v/>
      </c>
      <c r="L17" t="str">
        <f>'地域クラブ活動・地域移行部活動用入力シート'!$L$7</f>
        <v/>
      </c>
      <c r="M17">
        <v>-1.0</v>
      </c>
    </row>
    <row r="18" ht="13.5" customHeight="1">
      <c r="A18" s="1" t="s">
        <v>528</v>
      </c>
      <c r="B18" s="1" t="str">
        <f>'学校用印刷シート'!B18</f>
        <v/>
      </c>
      <c r="C18" s="1" t="str">
        <f>'学校用印刷シート'!E18</f>
        <v/>
      </c>
      <c r="D18" s="1" t="str">
        <f>'学校用入力シート'!$A$18</f>
        <v/>
      </c>
      <c r="E18" s="1" t="str">
        <f t="shared" si="1"/>
        <v/>
      </c>
      <c r="F18" s="1">
        <v>-1.0</v>
      </c>
      <c r="G18" s="1"/>
      <c r="H18" s="1" t="s">
        <v>528</v>
      </c>
      <c r="I18" t="str">
        <f>'地域クラブ活動・地域移行部活動用印刷シート'!H14</f>
        <v/>
      </c>
      <c r="J18" t="str">
        <f>'地域クラブ活動・地域移行部活動用印刷シート'!L14</f>
        <v/>
      </c>
      <c r="K18" t="str">
        <f>'地域クラブ活動・地域移行部活動用入力シート'!$L$7</f>
        <v/>
      </c>
      <c r="L18" t="str">
        <f>'地域クラブ活動・地域移行部活動用入力シート'!$L$7</f>
        <v/>
      </c>
      <c r="M18">
        <v>-1.0</v>
      </c>
    </row>
    <row r="19" ht="13.5" customHeight="1">
      <c r="A19" s="1"/>
      <c r="B19" s="1"/>
      <c r="C19" s="1"/>
      <c r="D19" s="1"/>
      <c r="E19" s="1"/>
      <c r="F19" s="1"/>
      <c r="G19" s="1"/>
      <c r="H19" s="1" t="s">
        <v>528</v>
      </c>
      <c r="I19" t="str">
        <f>'地域クラブ活動・地域移行部活動用印刷シート'!H15</f>
        <v/>
      </c>
      <c r="J19" t="str">
        <f>'地域クラブ活動・地域移行部活動用印刷シート'!L15</f>
        <v/>
      </c>
      <c r="K19" t="str">
        <f>'地域クラブ活動・地域移行部活動用入力シート'!$L$7</f>
        <v/>
      </c>
      <c r="L19" t="str">
        <f>'地域クラブ活動・地域移行部活動用入力シート'!$L$7</f>
        <v/>
      </c>
      <c r="M19">
        <v>-1.0</v>
      </c>
    </row>
    <row r="20" ht="13.5" customHeight="1">
      <c r="A20" s="1"/>
      <c r="B20" s="1"/>
      <c r="C20" s="1"/>
      <c r="D20" s="1"/>
      <c r="E20" s="1"/>
      <c r="F20" s="1"/>
      <c r="G20" s="1"/>
      <c r="H20" s="1" t="s">
        <v>528</v>
      </c>
      <c r="I20" t="str">
        <f>'地域クラブ活動・地域移行部活動用印刷シート'!H16</f>
        <v/>
      </c>
      <c r="J20" t="str">
        <f>'地域クラブ活動・地域移行部活動用印刷シート'!L16</f>
        <v/>
      </c>
      <c r="K20" t="str">
        <f>'地域クラブ活動・地域移行部活動用入力シート'!$L$7</f>
        <v/>
      </c>
      <c r="L20" t="str">
        <f>'地域クラブ活動・地域移行部活動用入力シート'!$L$7</f>
        <v/>
      </c>
      <c r="M20">
        <v>-1.0</v>
      </c>
    </row>
    <row r="21" ht="13.5" customHeight="1">
      <c r="A21" s="1"/>
      <c r="B21" s="1"/>
      <c r="C21" s="1"/>
      <c r="D21" s="1"/>
      <c r="E21" s="1"/>
      <c r="F21" s="1"/>
      <c r="G21" s="1"/>
      <c r="H21" s="1"/>
    </row>
    <row r="22" ht="13.5" customHeight="1">
      <c r="A22" s="1" t="s">
        <v>529</v>
      </c>
      <c r="B22" s="1" t="str">
        <f>'学校用印刷シート'!N9</f>
        <v/>
      </c>
      <c r="C22" s="1" t="str">
        <f>'学校用入力シート'!$A$18</f>
        <v/>
      </c>
      <c r="D22" s="1">
        <v>-1.0</v>
      </c>
      <c r="E22" s="1"/>
      <c r="F22" s="1"/>
      <c r="G22" s="1"/>
      <c r="H22" s="1" t="s">
        <v>529</v>
      </c>
      <c r="I22" t="str">
        <f>'地域クラブ活動・地域移行部活動用印刷シート'!B32</f>
        <v/>
      </c>
      <c r="J22" t="str">
        <f>'地域クラブ活動・地域移行部活動用入力シート'!$L$7</f>
        <v/>
      </c>
      <c r="K22">
        <v>-1.0</v>
      </c>
    </row>
    <row r="23" ht="13.5" customHeight="1">
      <c r="A23" s="1" t="s">
        <v>529</v>
      </c>
      <c r="B23" s="1" t="str">
        <f>'学校用印刷シート'!N10</f>
        <v/>
      </c>
      <c r="C23" s="1" t="str">
        <f>'学校用入力シート'!$A$18</f>
        <v/>
      </c>
      <c r="D23" s="1">
        <v>-1.0</v>
      </c>
      <c r="E23" s="1"/>
      <c r="F23" s="1"/>
      <c r="G23" s="1"/>
      <c r="H23" s="1" t="s">
        <v>529</v>
      </c>
      <c r="I23" t="str">
        <f>'地域クラブ活動・地域移行部活動用印刷シート'!B33</f>
        <v/>
      </c>
      <c r="J23" t="str">
        <f>'地域クラブ活動・地域移行部活動用入力シート'!$L$7</f>
        <v/>
      </c>
      <c r="K23">
        <v>-1.0</v>
      </c>
    </row>
    <row r="24" ht="13.5" customHeight="1">
      <c r="A24" s="1" t="s">
        <v>529</v>
      </c>
      <c r="B24" s="1" t="str">
        <f>'学校用印刷シート'!N11</f>
        <v/>
      </c>
      <c r="C24" s="1" t="str">
        <f>'学校用入力シート'!$A$18</f>
        <v/>
      </c>
      <c r="D24" s="1">
        <v>-1.0</v>
      </c>
      <c r="E24" s="1"/>
      <c r="F24" s="1"/>
      <c r="G24" s="1"/>
      <c r="H24" s="1" t="s">
        <v>529</v>
      </c>
      <c r="I24" t="str">
        <f>'地域クラブ活動・地域移行部活動用印刷シート'!B34</f>
        <v/>
      </c>
      <c r="J24" t="str">
        <f>'地域クラブ活動・地域移行部活動用入力シート'!$L$7</f>
        <v/>
      </c>
      <c r="K24">
        <v>-1.0</v>
      </c>
    </row>
    <row r="25" ht="13.5" customHeight="1">
      <c r="A25" s="1" t="s">
        <v>529</v>
      </c>
      <c r="B25" s="1" t="str">
        <f>'学校用印刷シート'!N12</f>
        <v/>
      </c>
      <c r="C25" s="1" t="str">
        <f>'学校用入力シート'!$A$18</f>
        <v/>
      </c>
      <c r="D25" s="1">
        <v>-1.0</v>
      </c>
      <c r="E25" s="1"/>
      <c r="F25" s="1"/>
      <c r="G25" s="1"/>
      <c r="H25" s="1" t="s">
        <v>529</v>
      </c>
      <c r="I25" t="str">
        <f>'地域クラブ活動・地域移行部活動用印刷シート'!B35</f>
        <v/>
      </c>
      <c r="J25" t="str">
        <f>'地域クラブ活動・地域移行部活動用入力シート'!$L$7</f>
        <v/>
      </c>
      <c r="K25">
        <v>-1.0</v>
      </c>
    </row>
    <row r="26" ht="13.5" customHeight="1">
      <c r="A26" s="1" t="s">
        <v>529</v>
      </c>
      <c r="B26" s="1" t="str">
        <f>'学校用印刷シート'!K9</f>
        <v/>
      </c>
      <c r="C26" s="1" t="str">
        <f>'学校用入力シート'!$A$18</f>
        <v/>
      </c>
      <c r="D26" s="1">
        <v>-1.0</v>
      </c>
      <c r="E26" s="1"/>
      <c r="F26" s="1"/>
      <c r="G26" s="1"/>
      <c r="H26" s="1" t="s">
        <v>529</v>
      </c>
      <c r="I26" t="str">
        <f>'地域クラブ活動・地域移行部活動用印刷シート'!B36</f>
        <v/>
      </c>
      <c r="J26" t="str">
        <f>'地域クラブ活動・地域移行部活動用入力シート'!$L$7</f>
        <v/>
      </c>
      <c r="K26">
        <v>-1.0</v>
      </c>
    </row>
    <row r="27" ht="13.5" customHeight="1">
      <c r="A27" s="1" t="s">
        <v>529</v>
      </c>
      <c r="B27" s="1" t="str">
        <f>'学校用印刷シート'!K10</f>
        <v/>
      </c>
      <c r="C27" s="1" t="str">
        <f>'学校用入力シート'!$A$18</f>
        <v/>
      </c>
      <c r="D27" s="1">
        <v>-1.0</v>
      </c>
      <c r="E27" s="1"/>
      <c r="F27" s="1"/>
      <c r="G27" s="1"/>
      <c r="H27" s="1" t="s">
        <v>529</v>
      </c>
      <c r="I27" t="str">
        <f>'地域クラブ活動・地域移行部活動用印刷シート'!B37</f>
        <v/>
      </c>
      <c r="J27" t="str">
        <f>'地域クラブ活動・地域移行部活動用入力シート'!$L$7</f>
        <v/>
      </c>
      <c r="K27">
        <v>-1.0</v>
      </c>
    </row>
    <row r="28" ht="13.5" customHeight="1">
      <c r="A28" s="1" t="s">
        <v>529</v>
      </c>
      <c r="B28" s="1" t="str">
        <f>'学校用印刷シート'!K11</f>
        <v/>
      </c>
      <c r="C28" s="1" t="str">
        <f>'学校用入力シート'!$A$18</f>
        <v/>
      </c>
      <c r="D28" s="1">
        <v>-1.0</v>
      </c>
      <c r="E28" s="1"/>
      <c r="F28" s="1"/>
      <c r="G28" s="1"/>
      <c r="H28" s="1" t="s">
        <v>529</v>
      </c>
      <c r="I28" t="str">
        <f>'地域クラブ活動・地域移行部活動用印刷シート'!B38</f>
        <v/>
      </c>
      <c r="J28" t="str">
        <f>'地域クラブ活動・地域移行部活動用入力シート'!$L$7</f>
        <v/>
      </c>
      <c r="K28">
        <v>-1.0</v>
      </c>
    </row>
    <row r="29" ht="13.5" customHeight="1">
      <c r="A29" s="1" t="s">
        <v>529</v>
      </c>
      <c r="B29" s="1" t="str">
        <f>'学校用印刷シート'!K12</f>
        <v/>
      </c>
      <c r="C29" s="1" t="str">
        <f>'学校用入力シート'!$A$18</f>
        <v/>
      </c>
      <c r="D29" s="1">
        <v>-1.0</v>
      </c>
      <c r="E29" s="1"/>
      <c r="F29" s="1"/>
      <c r="G29" s="1"/>
      <c r="H29" s="1" t="s">
        <v>529</v>
      </c>
      <c r="I29" t="str">
        <f>'地域クラブ活動・地域移行部活動用印刷シート'!B39</f>
        <v/>
      </c>
      <c r="J29" t="str">
        <f>'地域クラブ活動・地域移行部活動用入力シート'!$L$7</f>
        <v/>
      </c>
      <c r="K29">
        <v>-1.0</v>
      </c>
    </row>
    <row r="30" ht="13.5" customHeight="1">
      <c r="A30" s="1"/>
      <c r="B30" s="1"/>
      <c r="C30" s="1"/>
      <c r="D30" s="1"/>
      <c r="E30" s="1"/>
      <c r="F30" s="1"/>
      <c r="G30" s="1"/>
      <c r="H30" s="1"/>
    </row>
    <row r="31" ht="13.5" customHeight="1">
      <c r="A31" s="1" t="s">
        <v>530</v>
      </c>
      <c r="B31" s="1" t="str">
        <f>'学校用印刷シート'!K13</f>
        <v/>
      </c>
      <c r="C31" s="1" t="str">
        <f>'学校用印刷シート'!N13</f>
        <v/>
      </c>
      <c r="D31" s="1" t="str">
        <f>'学校用入力シート'!$A$18</f>
        <v/>
      </c>
      <c r="E31" s="1" t="str">
        <f t="shared" ref="E31:E36" si="2">D31</f>
        <v/>
      </c>
      <c r="F31" s="1">
        <v>-1.0</v>
      </c>
      <c r="G31" s="1"/>
      <c r="H31" s="1" t="s">
        <v>530</v>
      </c>
      <c r="I31" t="str">
        <f>'地域クラブ活動・地域移行部活動用印刷シート'!H32</f>
        <v/>
      </c>
      <c r="J31" t="str">
        <f>'地域クラブ活動・地域移行部活動用印刷シート'!L32</f>
        <v/>
      </c>
      <c r="K31" t="str">
        <f>'地域クラブ活動・地域移行部活動用入力シート'!$L$7</f>
        <v/>
      </c>
      <c r="L31" t="str">
        <f>'地域クラブ活動・地域移行部活動用入力シート'!$L$7</f>
        <v/>
      </c>
      <c r="M31">
        <v>-1.0</v>
      </c>
    </row>
    <row r="32" ht="13.5" customHeight="1">
      <c r="A32" s="1" t="s">
        <v>530</v>
      </c>
      <c r="B32" s="1" t="str">
        <f>'学校用印刷シート'!K14</f>
        <v/>
      </c>
      <c r="C32" s="1" t="str">
        <f>'学校用印刷シート'!N14</f>
        <v/>
      </c>
      <c r="D32" s="1" t="str">
        <f>'学校用入力シート'!$A$18</f>
        <v/>
      </c>
      <c r="E32" s="1" t="str">
        <f t="shared" si="2"/>
        <v/>
      </c>
      <c r="F32" s="1">
        <v>-1.0</v>
      </c>
      <c r="G32" s="1"/>
      <c r="H32" s="1" t="s">
        <v>530</v>
      </c>
      <c r="I32" t="str">
        <f>'地域クラブ活動・地域移行部活動用印刷シート'!H33</f>
        <v/>
      </c>
      <c r="J32" t="str">
        <f>'地域クラブ活動・地域移行部活動用印刷シート'!L33</f>
        <v/>
      </c>
      <c r="K32" t="str">
        <f>'地域クラブ活動・地域移行部活動用入力シート'!$L$7</f>
        <v/>
      </c>
      <c r="L32" t="str">
        <f>'地域クラブ活動・地域移行部活動用入力シート'!$L$7</f>
        <v/>
      </c>
      <c r="M32">
        <v>-1.0</v>
      </c>
    </row>
    <row r="33" ht="13.5" customHeight="1">
      <c r="A33" s="1" t="s">
        <v>530</v>
      </c>
      <c r="B33" s="1" t="str">
        <f>'学校用印刷シート'!K15</f>
        <v/>
      </c>
      <c r="C33" s="1" t="str">
        <f>'学校用印刷シート'!N15</f>
        <v/>
      </c>
      <c r="D33" s="1" t="str">
        <f>'学校用入力シート'!$A$18</f>
        <v/>
      </c>
      <c r="E33" s="1" t="str">
        <f t="shared" si="2"/>
        <v/>
      </c>
      <c r="F33" s="1">
        <v>-1.0</v>
      </c>
      <c r="G33" s="1"/>
      <c r="H33" s="1" t="s">
        <v>530</v>
      </c>
      <c r="I33" t="str">
        <f>'地域クラブ活動・地域移行部活動用印刷シート'!H34</f>
        <v/>
      </c>
      <c r="J33" t="str">
        <f>'地域クラブ活動・地域移行部活動用印刷シート'!L34</f>
        <v/>
      </c>
      <c r="K33" t="str">
        <f>'地域クラブ活動・地域移行部活動用入力シート'!$L$7</f>
        <v/>
      </c>
      <c r="L33" t="str">
        <f>'地域クラブ活動・地域移行部活動用入力シート'!$L$7</f>
        <v/>
      </c>
      <c r="M33">
        <v>-1.0</v>
      </c>
    </row>
    <row r="34" ht="13.5" customHeight="1">
      <c r="A34" s="1" t="s">
        <v>530</v>
      </c>
      <c r="B34" s="1" t="str">
        <f>'学校用印刷シート'!K16</f>
        <v/>
      </c>
      <c r="C34" s="1" t="str">
        <f>'学校用印刷シート'!N16</f>
        <v/>
      </c>
      <c r="D34" s="1" t="str">
        <f>'学校用入力シート'!$A$18</f>
        <v/>
      </c>
      <c r="E34" s="1" t="str">
        <f t="shared" si="2"/>
        <v/>
      </c>
      <c r="F34" s="1">
        <v>-1.0</v>
      </c>
      <c r="G34" s="1"/>
      <c r="H34" s="1" t="s">
        <v>530</v>
      </c>
      <c r="I34" t="str">
        <f>'地域クラブ活動・地域移行部活動用印刷シート'!H35</f>
        <v/>
      </c>
      <c r="J34" t="str">
        <f>'地域クラブ活動・地域移行部活動用印刷シート'!L35</f>
        <v/>
      </c>
      <c r="K34" t="str">
        <f>'地域クラブ活動・地域移行部活動用入力シート'!$L$7</f>
        <v/>
      </c>
      <c r="L34" t="str">
        <f>'地域クラブ活動・地域移行部活動用入力シート'!$L$7</f>
        <v/>
      </c>
      <c r="M34">
        <v>-1.0</v>
      </c>
    </row>
    <row r="35" ht="13.5" customHeight="1">
      <c r="A35" s="1" t="s">
        <v>530</v>
      </c>
      <c r="B35" s="1" t="str">
        <f>'学校用印刷シート'!K17</f>
        <v/>
      </c>
      <c r="C35" s="1" t="str">
        <f>'学校用印刷シート'!N17</f>
        <v/>
      </c>
      <c r="D35" s="1" t="str">
        <f>'学校用入力シート'!$A$18</f>
        <v/>
      </c>
      <c r="E35" s="1" t="str">
        <f t="shared" si="2"/>
        <v/>
      </c>
      <c r="F35" s="1">
        <v>-1.0</v>
      </c>
      <c r="G35" s="1"/>
      <c r="H35" s="1" t="s">
        <v>530</v>
      </c>
      <c r="I35" t="str">
        <f>'地域クラブ活動・地域移行部活動用印刷シート'!H36</f>
        <v/>
      </c>
      <c r="J35" t="str">
        <f>'地域クラブ活動・地域移行部活動用印刷シート'!L36</f>
        <v/>
      </c>
      <c r="K35" t="str">
        <f>'地域クラブ活動・地域移行部活動用入力シート'!$L$7</f>
        <v/>
      </c>
      <c r="L35" t="str">
        <f>'地域クラブ活動・地域移行部活動用入力シート'!$L$7</f>
        <v/>
      </c>
      <c r="M35">
        <v>-1.0</v>
      </c>
    </row>
    <row r="36" ht="13.5" customHeight="1">
      <c r="A36" s="1" t="s">
        <v>530</v>
      </c>
      <c r="B36" s="1" t="str">
        <f>'学校用印刷シート'!K18</f>
        <v/>
      </c>
      <c r="C36" s="1" t="str">
        <f>'学校用印刷シート'!N18</f>
        <v/>
      </c>
      <c r="D36" s="1" t="str">
        <f>'学校用入力シート'!$A$18</f>
        <v/>
      </c>
      <c r="E36" s="1" t="str">
        <f t="shared" si="2"/>
        <v/>
      </c>
      <c r="F36" s="1">
        <v>-1.0</v>
      </c>
      <c r="G36" s="1"/>
      <c r="H36" s="1" t="s">
        <v>530</v>
      </c>
      <c r="I36" t="str">
        <f>'地域クラブ活動・地域移行部活動用印刷シート'!H37</f>
        <v/>
      </c>
      <c r="J36" t="str">
        <f>'地域クラブ活動・地域移行部活動用印刷シート'!L37</f>
        <v/>
      </c>
      <c r="K36" t="str">
        <f>'地域クラブ活動・地域移行部活動用入力シート'!$L$7</f>
        <v/>
      </c>
      <c r="L36" t="str">
        <f>'地域クラブ活動・地域移行部活動用入力シート'!$L$7</f>
        <v/>
      </c>
      <c r="M36">
        <v>-1.0</v>
      </c>
    </row>
    <row r="37" ht="13.5" customHeight="1">
      <c r="A37" s="1"/>
      <c r="B37" s="1"/>
      <c r="C37" s="1"/>
      <c r="D37" s="1"/>
      <c r="E37" s="1"/>
      <c r="F37" s="1"/>
      <c r="G37" s="1"/>
      <c r="H37" s="1" t="s">
        <v>530</v>
      </c>
      <c r="I37" t="str">
        <f>'地域クラブ活動・地域移行部活動用印刷シート'!H38</f>
        <v/>
      </c>
      <c r="J37" t="str">
        <f>'地域クラブ活動・地域移行部活動用印刷シート'!L38</f>
        <v/>
      </c>
      <c r="K37" t="str">
        <f>'地域クラブ活動・地域移行部活動用入力シート'!$L$7</f>
        <v/>
      </c>
      <c r="L37" t="str">
        <f>'地域クラブ活動・地域移行部活動用入力シート'!$L$7</f>
        <v/>
      </c>
      <c r="M37">
        <v>-1.0</v>
      </c>
    </row>
    <row r="38" ht="13.5" customHeight="1">
      <c r="A38" s="1"/>
      <c r="B38" s="1"/>
      <c r="C38" s="1"/>
      <c r="D38" s="1"/>
      <c r="E38" s="1"/>
      <c r="F38" s="1"/>
      <c r="G38" s="1"/>
      <c r="H38" s="1" t="s">
        <v>530</v>
      </c>
      <c r="I38" t="str">
        <f>'地域クラブ活動・地域移行部活動用印刷シート'!H39</f>
        <v/>
      </c>
      <c r="J38" t="str">
        <f>'地域クラブ活動・地域移行部活動用印刷シート'!L39</f>
        <v/>
      </c>
      <c r="K38" t="str">
        <f>'地域クラブ活動・地域移行部活動用入力シート'!$L$7</f>
        <v/>
      </c>
      <c r="L38" t="str">
        <f>'地域クラブ活動・地域移行部活動用入力シート'!$L$7</f>
        <v/>
      </c>
      <c r="M38">
        <v>-1.0</v>
      </c>
    </row>
    <row r="39" ht="13.5" customHeight="1">
      <c r="A39" s="1"/>
      <c r="B39" s="1"/>
      <c r="C39" s="1"/>
      <c r="D39" s="1"/>
      <c r="E39" s="1"/>
      <c r="F39" s="1"/>
      <c r="G39" s="1"/>
      <c r="H39" s="1"/>
    </row>
    <row r="40" ht="13.5" customHeight="1">
      <c r="A40" s="1"/>
      <c r="B40" s="1"/>
      <c r="C40" s="1"/>
      <c r="D40" s="1"/>
      <c r="E40" s="1"/>
      <c r="F40" s="1"/>
      <c r="G40" s="1"/>
      <c r="H40" s="1"/>
    </row>
    <row r="41" ht="13.5" customHeight="1">
      <c r="A41" s="1"/>
      <c r="B41" s="1"/>
      <c r="C41" s="1"/>
      <c r="D41" s="1"/>
      <c r="E41" s="1"/>
      <c r="F41" s="1"/>
      <c r="G41" s="1"/>
      <c r="H41" s="1"/>
    </row>
    <row r="42" ht="13.5" customHeight="1">
      <c r="A42" s="1"/>
      <c r="B42" s="1"/>
      <c r="C42" s="1"/>
      <c r="D42" s="1"/>
      <c r="E42" s="1"/>
      <c r="F42" s="1"/>
      <c r="G42" s="1"/>
      <c r="H42" s="1"/>
    </row>
    <row r="43" ht="13.5" customHeight="1">
      <c r="A43" s="1"/>
      <c r="B43" s="1"/>
      <c r="C43" s="1"/>
      <c r="D43" s="1"/>
      <c r="E43" s="1"/>
      <c r="F43" s="1"/>
      <c r="G43" s="1"/>
      <c r="H43" s="1"/>
    </row>
    <row r="44" ht="13.5" customHeight="1">
      <c r="A44" s="1"/>
      <c r="B44" s="1"/>
      <c r="C44" s="1"/>
      <c r="D44" s="1"/>
      <c r="E44" s="1"/>
      <c r="F44" s="1"/>
      <c r="G44" s="1"/>
      <c r="H44" s="1"/>
    </row>
    <row r="45" ht="13.5" customHeight="1">
      <c r="A45" s="1"/>
      <c r="B45" s="1"/>
      <c r="C45" s="1"/>
      <c r="D45" s="1"/>
      <c r="E45" s="1"/>
      <c r="F45" s="1"/>
      <c r="G45" s="1"/>
      <c r="H45" s="1"/>
    </row>
    <row r="46" ht="13.5" customHeight="1">
      <c r="A46" s="1"/>
      <c r="B46" s="1"/>
      <c r="C46" s="1"/>
      <c r="D46" s="1"/>
      <c r="E46" s="1"/>
      <c r="F46" s="1"/>
      <c r="G46" s="1"/>
      <c r="H46" s="1"/>
    </row>
    <row r="47" ht="13.5" customHeight="1">
      <c r="A47" s="1"/>
      <c r="B47" s="1"/>
      <c r="C47" s="1"/>
      <c r="D47" s="1"/>
      <c r="E47" s="1"/>
      <c r="F47" s="1"/>
      <c r="G47" s="1"/>
      <c r="H47" s="1"/>
    </row>
    <row r="48" ht="13.5" customHeight="1">
      <c r="A48" s="1"/>
      <c r="B48" s="1"/>
      <c r="C48" s="1"/>
      <c r="D48" s="1"/>
      <c r="E48" s="1"/>
      <c r="F48" s="1"/>
      <c r="G48" s="1"/>
      <c r="H48" s="1"/>
    </row>
    <row r="49" ht="13.5" customHeight="1">
      <c r="A49" s="1"/>
      <c r="B49" s="1"/>
      <c r="C49" s="1"/>
      <c r="D49" s="1"/>
      <c r="E49" s="1"/>
      <c r="F49" s="1"/>
      <c r="G49" s="1"/>
      <c r="H49" s="1"/>
    </row>
    <row r="50" ht="13.5" customHeight="1">
      <c r="A50" s="1"/>
      <c r="B50" s="1"/>
      <c r="C50" s="1"/>
      <c r="D50" s="1"/>
      <c r="E50" s="1"/>
      <c r="F50" s="1"/>
      <c r="G50" s="1"/>
      <c r="H50" s="1"/>
    </row>
    <row r="51" ht="13.5" customHeight="1">
      <c r="A51" s="1"/>
      <c r="B51" s="1"/>
      <c r="C51" s="1"/>
      <c r="D51" s="1"/>
      <c r="E51" s="1"/>
      <c r="F51" s="1"/>
      <c r="G51" s="1"/>
      <c r="H51" s="1"/>
    </row>
    <row r="52" ht="13.5" customHeight="1">
      <c r="A52" s="1"/>
      <c r="B52" s="1"/>
      <c r="C52" s="1"/>
      <c r="D52" s="1"/>
      <c r="E52" s="1"/>
      <c r="F52" s="1"/>
      <c r="G52" s="1"/>
      <c r="H52" s="1"/>
    </row>
    <row r="53" ht="13.5" customHeight="1">
      <c r="A53" s="1"/>
      <c r="B53" s="1"/>
      <c r="C53" s="1"/>
      <c r="D53" s="1"/>
      <c r="E53" s="1"/>
      <c r="F53" s="1"/>
      <c r="G53" s="1"/>
      <c r="H53" s="1"/>
    </row>
    <row r="54" ht="13.5" customHeight="1">
      <c r="A54" s="1"/>
      <c r="B54" s="1"/>
      <c r="C54" s="1"/>
      <c r="D54" s="1"/>
      <c r="E54" s="1"/>
      <c r="F54" s="1"/>
      <c r="G54" s="1"/>
      <c r="H54" s="1"/>
    </row>
    <row r="55" ht="13.5" customHeight="1">
      <c r="A55" s="1"/>
      <c r="B55" s="1"/>
      <c r="C55" s="1"/>
      <c r="D55" s="1"/>
      <c r="E55" s="1"/>
      <c r="F55" s="1"/>
      <c r="G55" s="1"/>
      <c r="H55" s="1"/>
    </row>
    <row r="56" ht="13.5" customHeight="1">
      <c r="A56" s="1"/>
      <c r="B56" s="1"/>
      <c r="C56" s="1"/>
      <c r="D56" s="1"/>
      <c r="E56" s="1"/>
      <c r="F56" s="1"/>
      <c r="G56" s="1"/>
      <c r="H56" s="1"/>
    </row>
    <row r="57" ht="13.5" customHeight="1">
      <c r="A57" s="1"/>
      <c r="B57" s="1"/>
      <c r="C57" s="1"/>
      <c r="D57" s="1"/>
      <c r="E57" s="1"/>
      <c r="F57" s="1"/>
      <c r="G57" s="1"/>
      <c r="H57" s="1"/>
    </row>
    <row r="58" ht="13.5" customHeight="1">
      <c r="A58" s="1"/>
      <c r="B58" s="1"/>
      <c r="C58" s="1"/>
      <c r="D58" s="1"/>
      <c r="E58" s="1"/>
      <c r="F58" s="1"/>
      <c r="G58" s="1"/>
      <c r="H58" s="1"/>
    </row>
    <row r="59" ht="13.5" customHeight="1">
      <c r="A59" s="1"/>
      <c r="B59" s="1"/>
      <c r="C59" s="1"/>
      <c r="D59" s="1"/>
      <c r="E59" s="1"/>
      <c r="F59" s="1"/>
      <c r="G59" s="1"/>
      <c r="H59" s="1"/>
    </row>
    <row r="60" ht="13.5" customHeight="1">
      <c r="A60" s="1"/>
      <c r="B60" s="1"/>
      <c r="C60" s="1"/>
      <c r="D60" s="1"/>
      <c r="E60" s="1"/>
      <c r="F60" s="1"/>
      <c r="G60" s="1"/>
      <c r="H60" s="1"/>
    </row>
    <row r="61" ht="13.5" customHeight="1">
      <c r="A61" s="1"/>
      <c r="B61" s="1"/>
      <c r="C61" s="1"/>
      <c r="D61" s="1"/>
      <c r="E61" s="1"/>
      <c r="F61" s="1"/>
      <c r="G61" s="1"/>
      <c r="H61" s="1"/>
    </row>
    <row r="62" ht="13.5" customHeight="1">
      <c r="A62" s="1"/>
      <c r="B62" s="1"/>
      <c r="C62" s="1"/>
      <c r="D62" s="1"/>
      <c r="E62" s="1"/>
      <c r="F62" s="1"/>
      <c r="G62" s="1"/>
      <c r="H62" s="1"/>
    </row>
    <row r="63" ht="13.5" customHeight="1">
      <c r="A63" s="1"/>
      <c r="B63" s="1"/>
      <c r="C63" s="1"/>
      <c r="D63" s="1"/>
      <c r="E63" s="1"/>
      <c r="F63" s="1"/>
      <c r="G63" s="1"/>
      <c r="H63" s="1"/>
    </row>
    <row r="64" ht="13.5" customHeight="1">
      <c r="A64" s="1"/>
      <c r="B64" s="1"/>
      <c r="C64" s="1"/>
      <c r="D64" s="1"/>
      <c r="E64" s="1"/>
      <c r="F64" s="1"/>
      <c r="G64" s="1"/>
      <c r="H64" s="1"/>
    </row>
    <row r="65" ht="13.5" customHeight="1">
      <c r="A65" s="1"/>
      <c r="B65" s="1"/>
      <c r="C65" s="1"/>
      <c r="D65" s="1"/>
      <c r="E65" s="1"/>
      <c r="F65" s="1"/>
      <c r="G65" s="1"/>
      <c r="H65" s="1"/>
    </row>
    <row r="66" ht="13.5" customHeight="1">
      <c r="A66" s="1"/>
      <c r="B66" s="1"/>
      <c r="C66" s="1"/>
      <c r="D66" s="1"/>
      <c r="E66" s="1"/>
      <c r="F66" s="1"/>
      <c r="G66" s="1"/>
      <c r="H66" s="1"/>
    </row>
    <row r="67" ht="13.5" customHeight="1">
      <c r="A67" s="1"/>
      <c r="B67" s="1"/>
      <c r="C67" s="1"/>
      <c r="D67" s="1"/>
      <c r="E67" s="1"/>
      <c r="F67" s="1"/>
      <c r="G67" s="1"/>
      <c r="H67" s="1"/>
    </row>
    <row r="68" ht="13.5" customHeight="1">
      <c r="A68" s="1"/>
      <c r="B68" s="1"/>
      <c r="C68" s="1"/>
      <c r="D68" s="1"/>
      <c r="E68" s="1"/>
      <c r="F68" s="1"/>
      <c r="G68" s="1"/>
      <c r="H68" s="1"/>
    </row>
    <row r="69" ht="13.5" customHeight="1">
      <c r="A69" s="1"/>
      <c r="B69" s="1"/>
      <c r="C69" s="1"/>
      <c r="D69" s="1"/>
      <c r="E69" s="1"/>
      <c r="F69" s="1"/>
      <c r="G69" s="1"/>
      <c r="H69" s="1"/>
    </row>
    <row r="70" ht="13.5" customHeight="1">
      <c r="A70" s="1"/>
      <c r="B70" s="1"/>
      <c r="C70" s="1"/>
      <c r="D70" s="1"/>
      <c r="E70" s="1"/>
      <c r="F70" s="1"/>
      <c r="G70" s="1"/>
      <c r="H70" s="1"/>
    </row>
    <row r="71" ht="13.5" customHeight="1">
      <c r="A71" s="1"/>
      <c r="B71" s="1"/>
      <c r="C71" s="1"/>
      <c r="D71" s="1"/>
      <c r="E71" s="1"/>
      <c r="F71" s="1"/>
      <c r="G71" s="1"/>
      <c r="H71" s="1"/>
    </row>
    <row r="72" ht="13.5" customHeight="1">
      <c r="A72" s="1"/>
      <c r="B72" s="1"/>
      <c r="C72" s="1"/>
      <c r="D72" s="1"/>
      <c r="E72" s="1"/>
      <c r="F72" s="1"/>
      <c r="G72" s="1"/>
      <c r="H72" s="1"/>
    </row>
    <row r="73" ht="13.5" customHeight="1">
      <c r="A73" s="1"/>
      <c r="B73" s="1"/>
      <c r="C73" s="1"/>
      <c r="D73" s="1"/>
      <c r="E73" s="1"/>
      <c r="F73" s="1"/>
      <c r="G73" s="1"/>
      <c r="H73" s="1"/>
    </row>
    <row r="74" ht="13.5" customHeight="1">
      <c r="A74" s="1"/>
      <c r="B74" s="1"/>
      <c r="C74" s="1"/>
      <c r="D74" s="1"/>
      <c r="E74" s="1"/>
      <c r="F74" s="1"/>
      <c r="G74" s="1"/>
      <c r="H74" s="1"/>
    </row>
    <row r="75" ht="13.5" customHeight="1">
      <c r="A75" s="1"/>
      <c r="B75" s="1"/>
      <c r="C75" s="1"/>
      <c r="D75" s="1"/>
      <c r="E75" s="1"/>
      <c r="F75" s="1"/>
      <c r="G75" s="1"/>
      <c r="H75" s="1"/>
    </row>
    <row r="76" ht="13.5" customHeight="1">
      <c r="A76" s="1"/>
      <c r="B76" s="1"/>
      <c r="C76" s="1"/>
      <c r="D76" s="1"/>
      <c r="E76" s="1"/>
      <c r="F76" s="1"/>
      <c r="G76" s="1"/>
      <c r="H76" s="1"/>
    </row>
    <row r="77" ht="13.5" customHeight="1">
      <c r="A77" s="1"/>
      <c r="B77" s="1"/>
      <c r="C77" s="1"/>
      <c r="D77" s="1"/>
      <c r="E77" s="1"/>
      <c r="F77" s="1"/>
      <c r="G77" s="1"/>
      <c r="H77" s="1"/>
    </row>
    <row r="78" ht="13.5" customHeight="1">
      <c r="A78" s="1"/>
      <c r="B78" s="1"/>
      <c r="C78" s="1"/>
      <c r="D78" s="1"/>
      <c r="E78" s="1"/>
      <c r="F78" s="1"/>
      <c r="G78" s="1"/>
      <c r="H78" s="1"/>
    </row>
    <row r="79" ht="13.5" customHeight="1">
      <c r="A79" s="1"/>
      <c r="B79" s="1"/>
      <c r="C79" s="1"/>
      <c r="D79" s="1"/>
      <c r="E79" s="1"/>
      <c r="F79" s="1"/>
      <c r="G79" s="1"/>
      <c r="H79" s="1"/>
    </row>
    <row r="80" ht="13.5" customHeight="1">
      <c r="A80" s="1"/>
      <c r="B80" s="1"/>
      <c r="C80" s="1"/>
      <c r="D80" s="1"/>
      <c r="E80" s="1"/>
      <c r="F80" s="1"/>
      <c r="G80" s="1"/>
      <c r="H80" s="1"/>
    </row>
    <row r="81" ht="13.5" customHeight="1">
      <c r="A81" s="1"/>
      <c r="B81" s="1"/>
      <c r="C81" s="1"/>
      <c r="D81" s="1"/>
      <c r="E81" s="1"/>
      <c r="F81" s="1"/>
      <c r="G81" s="1"/>
      <c r="H81" s="1"/>
    </row>
    <row r="82" ht="13.5" customHeight="1">
      <c r="A82" s="1"/>
      <c r="B82" s="1"/>
      <c r="C82" s="1"/>
      <c r="D82" s="1"/>
      <c r="E82" s="1"/>
      <c r="F82" s="1"/>
      <c r="G82" s="1"/>
      <c r="H82" s="1"/>
    </row>
    <row r="83" ht="13.5" customHeight="1">
      <c r="A83" s="1"/>
      <c r="B83" s="1"/>
      <c r="C83" s="1"/>
      <c r="D83" s="1"/>
      <c r="E83" s="1"/>
      <c r="F83" s="1"/>
      <c r="G83" s="1"/>
      <c r="H83" s="1"/>
    </row>
    <row r="84" ht="13.5" customHeight="1">
      <c r="A84" s="1"/>
      <c r="B84" s="1"/>
      <c r="C84" s="1"/>
      <c r="D84" s="1"/>
      <c r="E84" s="1"/>
      <c r="F84" s="1"/>
      <c r="G84" s="1"/>
      <c r="H84" s="1"/>
    </row>
    <row r="85" ht="13.5" customHeight="1">
      <c r="A85" s="1"/>
      <c r="B85" s="1"/>
      <c r="C85" s="1"/>
      <c r="D85" s="1"/>
      <c r="E85" s="1"/>
      <c r="F85" s="1"/>
      <c r="G85" s="1"/>
      <c r="H85" s="1"/>
    </row>
    <row r="86" ht="13.5" customHeight="1">
      <c r="A86" s="1"/>
      <c r="B86" s="1"/>
      <c r="C86" s="1"/>
      <c r="D86" s="1"/>
      <c r="E86" s="1"/>
      <c r="F86" s="1"/>
      <c r="G86" s="1"/>
      <c r="H86" s="1"/>
    </row>
    <row r="87" ht="13.5" customHeight="1">
      <c r="A87" s="1"/>
      <c r="B87" s="1"/>
      <c r="C87" s="1"/>
      <c r="D87" s="1"/>
      <c r="E87" s="1"/>
      <c r="F87" s="1"/>
      <c r="G87" s="1"/>
      <c r="H87" s="1"/>
    </row>
    <row r="88" ht="13.5" customHeight="1">
      <c r="A88" s="1"/>
      <c r="B88" s="1"/>
      <c r="C88" s="1"/>
      <c r="D88" s="1"/>
      <c r="E88" s="1"/>
      <c r="F88" s="1"/>
      <c r="G88" s="1"/>
      <c r="H88" s="1"/>
    </row>
    <row r="89" ht="13.5" customHeight="1">
      <c r="A89" s="1"/>
      <c r="B89" s="1"/>
      <c r="C89" s="1"/>
      <c r="D89" s="1"/>
      <c r="E89" s="1"/>
      <c r="F89" s="1"/>
      <c r="G89" s="1"/>
      <c r="H89" s="1"/>
    </row>
    <row r="90" ht="13.5" customHeight="1">
      <c r="A90" s="1"/>
      <c r="B90" s="1"/>
      <c r="C90" s="1"/>
      <c r="D90" s="1"/>
      <c r="E90" s="1"/>
      <c r="F90" s="1"/>
      <c r="G90" s="1"/>
      <c r="H90" s="1"/>
    </row>
    <row r="91" ht="13.5" customHeight="1">
      <c r="A91" s="1"/>
      <c r="B91" s="1"/>
      <c r="C91" s="1"/>
      <c r="D91" s="1"/>
      <c r="E91" s="1"/>
      <c r="F91" s="1"/>
      <c r="G91" s="1"/>
      <c r="H91" s="1"/>
    </row>
    <row r="92" ht="13.5" customHeight="1">
      <c r="A92" s="1"/>
      <c r="B92" s="1"/>
      <c r="C92" s="1"/>
      <c r="D92" s="1"/>
      <c r="E92" s="1"/>
      <c r="F92" s="1"/>
      <c r="G92" s="1"/>
      <c r="H92" s="1"/>
    </row>
    <row r="93" ht="13.5" customHeight="1">
      <c r="A93" s="1"/>
      <c r="B93" s="1"/>
      <c r="C93" s="1"/>
      <c r="D93" s="1"/>
      <c r="E93" s="1"/>
      <c r="F93" s="1"/>
      <c r="G93" s="1"/>
      <c r="H93" s="1"/>
    </row>
    <row r="94" ht="13.5" customHeight="1">
      <c r="A94" s="1"/>
      <c r="B94" s="1"/>
      <c r="C94" s="1"/>
      <c r="D94" s="1"/>
      <c r="E94" s="1"/>
      <c r="F94" s="1"/>
      <c r="G94" s="1"/>
      <c r="H94" s="1"/>
    </row>
    <row r="95" ht="13.5" customHeight="1">
      <c r="A95" s="1"/>
      <c r="B95" s="1"/>
      <c r="C95" s="1"/>
      <c r="D95" s="1"/>
      <c r="E95" s="1"/>
      <c r="F95" s="1"/>
      <c r="G95" s="1"/>
      <c r="H95" s="1"/>
    </row>
    <row r="96" ht="13.5" customHeight="1">
      <c r="A96" s="1"/>
      <c r="B96" s="1"/>
      <c r="C96" s="1"/>
      <c r="D96" s="1"/>
      <c r="E96" s="1"/>
      <c r="F96" s="1"/>
      <c r="G96" s="1"/>
      <c r="H96" s="1"/>
    </row>
    <row r="97" ht="13.5" customHeight="1">
      <c r="A97" s="1"/>
      <c r="B97" s="1"/>
      <c r="C97" s="1"/>
      <c r="D97" s="1"/>
      <c r="E97" s="1"/>
      <c r="F97" s="1"/>
      <c r="G97" s="1"/>
      <c r="H97" s="1"/>
    </row>
    <row r="98" ht="13.5" customHeight="1">
      <c r="A98" s="1"/>
      <c r="B98" s="1"/>
      <c r="C98" s="1"/>
      <c r="D98" s="1"/>
      <c r="E98" s="1"/>
      <c r="F98" s="1"/>
      <c r="G98" s="1"/>
      <c r="H98" s="1"/>
    </row>
    <row r="99" ht="13.5" customHeight="1">
      <c r="A99" s="1"/>
      <c r="B99" s="1"/>
      <c r="C99" s="1"/>
      <c r="D99" s="1"/>
      <c r="E99" s="1"/>
      <c r="F99" s="1"/>
      <c r="G99" s="1"/>
      <c r="H99" s="1"/>
    </row>
    <row r="100" ht="13.5" customHeight="1">
      <c r="A100" s="1"/>
      <c r="B100" s="1"/>
      <c r="C100" s="1"/>
      <c r="D100" s="1"/>
      <c r="E100" s="1"/>
      <c r="F100" s="1"/>
      <c r="G100" s="1"/>
      <c r="H100" s="1"/>
    </row>
  </sheetData>
  <mergeCells count="1">
    <mergeCell ref="A1:P1"/>
  </mergeCells>
  <printOptions/>
  <pageMargins bottom="0.75" footer="0.0" header="0.0" left="0.7" right="0.7" top="0.75"/>
  <pageSetup paperSize="9"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学校番号一覧</vt:lpstr>
      <vt:lpstr>学校用入力シート</vt:lpstr>
      <vt:lpstr>学校用印刷シート</vt:lpstr>
      <vt:lpstr>地域クラブ活動・地域移行部活動用入力シート</vt:lpstr>
      <vt:lpstr>地域クラブ活動・地域移行部活動用印刷シート</vt:lpstr>
      <vt:lpstr>アサミ用</vt:lpstr>
      <vt:lpstr>学校用印刷シート!Print_Area</vt:lpstr>
      <vt:lpstr>学校用入力シート!Print_Area</vt:lpstr>
      <vt:lpstr>地域クラブ活動・地域移行部活動用印刷シート!Print_Area</vt:lpstr>
      <vt:lpstr>地域クラブ活動・地域移行部活動用入力シート!Print_Area</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2009-11-06T07:24:21Z</dcterms:created>
  <dc:creator>大府市</dc:creator>
  <cp:lastModifiedBy>kazuaki miyata</cp:lastModifiedBy>
  <cp:lastPrinted>2022-03-08T01:15:13Z</cp:lastPrinted>
  <dcterms:modified xsi:type="dcterms:W3CDTF">2026-01-06T09:11:46Z</dcterms:modified>
</cp:coreProperties>
</file>