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h東海地区教職員大会2022.06.05\"/>
    </mc:Choice>
  </mc:AlternateContent>
  <xr:revisionPtr revIDLastSave="0" documentId="8_{51A41BBA-4E6C-4E59-A7E7-16C7AD3EA17B}" xr6:coauthVersionLast="47" xr6:coauthVersionMax="47" xr10:uidLastSave="{00000000-0000-0000-0000-000000000000}"/>
  <bookViews>
    <workbookView xWindow="-120" yWindow="-120" windowWidth="24240" windowHeight="13140" tabRatio="845" xr2:uid="{00000000-000D-0000-FFFF-FFFF00000000}"/>
  </bookViews>
  <sheets>
    <sheet name="選手名簿" sheetId="1" r:id="rId1"/>
    <sheet name="参加種目一覧表" sheetId="25" r:id="rId2"/>
    <sheet name="納入一覧表" sheetId="26" r:id="rId3"/>
    <sheet name="MT" sheetId="2" r:id="rId4"/>
    <sheet name="WT" sheetId="3" r:id="rId5"/>
    <sheet name="OBT" sheetId="4" r:id="rId6"/>
    <sheet name="OGT" sheetId="30" r:id="rId7"/>
    <sheet name="HAT" sheetId="31" r:id="rId8"/>
    <sheet name="MD" sheetId="6" r:id="rId9"/>
    <sheet name="WD" sheetId="7" r:id="rId10"/>
    <sheet name="30MD" sheetId="10" r:id="rId11"/>
    <sheet name="40MD" sheetId="12" r:id="rId12"/>
    <sheet name="50MD" sheetId="14" r:id="rId13"/>
    <sheet name="60MD" sheetId="15" r:id="rId14"/>
    <sheet name="65MD" sheetId="17" r:id="rId15"/>
    <sheet name="70MD" sheetId="19" r:id="rId16"/>
    <sheet name="30WD" sheetId="22" r:id="rId17"/>
    <sheet name="40WD" sheetId="23" r:id="rId18"/>
    <sheet name="50WD" sheetId="28" r:id="rId19"/>
    <sheet name="55WD" sheetId="33" r:id="rId20"/>
  </sheets>
  <definedNames>
    <definedName name="_xlnm.Print_Area" localSheetId="2">納入一覧表!$A$1:$P$41</definedName>
    <definedName name="_xlnm.Print_Titles" localSheetId="1">参加種目一覧表!$1:$5</definedName>
    <definedName name="_xlnm.Print_Titles" localSheetId="0">選手名簿!$3:$8</definedName>
    <definedName name="性別">選手名簿!$P$9:$P$10</definedName>
    <definedName name="都道府県">選手名簿!$N$9:$N$55</definedName>
    <definedName name="年号">選手名簿!$O$9:$O$11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25" l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22" i="1"/>
  <c r="I23" i="1"/>
  <c r="I21" i="1"/>
  <c r="I20" i="1"/>
  <c r="I9" i="1"/>
  <c r="I19" i="1"/>
  <c r="I10" i="1"/>
  <c r="I11" i="1"/>
  <c r="I12" i="1"/>
  <c r="I13" i="1"/>
  <c r="I14" i="1"/>
  <c r="I15" i="1"/>
  <c r="I16" i="1"/>
  <c r="I17" i="1"/>
  <c r="I18" i="1"/>
  <c r="F20" i="3"/>
  <c r="E20" i="3"/>
  <c r="D20" i="3"/>
  <c r="C20" i="3"/>
  <c r="F20" i="2"/>
  <c r="E20" i="2"/>
  <c r="D20" i="2"/>
  <c r="C20" i="2"/>
  <c r="B40" i="6"/>
  <c r="B40" i="33"/>
  <c r="F34" i="33"/>
  <c r="E34" i="33"/>
  <c r="D34" i="33"/>
  <c r="C34" i="33"/>
  <c r="F33" i="33"/>
  <c r="E33" i="33"/>
  <c r="D33" i="33"/>
  <c r="C33" i="33"/>
  <c r="F32" i="33"/>
  <c r="E32" i="33"/>
  <c r="D32" i="33"/>
  <c r="C32" i="33"/>
  <c r="F31" i="33"/>
  <c r="E31" i="33"/>
  <c r="D31" i="33"/>
  <c r="C31" i="33"/>
  <c r="F30" i="33"/>
  <c r="E30" i="33"/>
  <c r="D30" i="33"/>
  <c r="C30" i="33"/>
  <c r="F29" i="33"/>
  <c r="E29" i="33"/>
  <c r="D29" i="33"/>
  <c r="C29" i="33"/>
  <c r="F28" i="33"/>
  <c r="E28" i="33"/>
  <c r="D28" i="33"/>
  <c r="C28" i="33"/>
  <c r="F27" i="33"/>
  <c r="E27" i="33"/>
  <c r="D27" i="33"/>
  <c r="C27" i="33"/>
  <c r="F26" i="33"/>
  <c r="E26" i="33"/>
  <c r="D26" i="33"/>
  <c r="C26" i="33"/>
  <c r="F25" i="33"/>
  <c r="E25" i="33"/>
  <c r="D25" i="33"/>
  <c r="C25" i="33"/>
  <c r="F24" i="33"/>
  <c r="E24" i="33"/>
  <c r="D24" i="33"/>
  <c r="C24" i="33"/>
  <c r="F23" i="33"/>
  <c r="E23" i="33"/>
  <c r="D23" i="33"/>
  <c r="C23" i="33"/>
  <c r="F22" i="33"/>
  <c r="E22" i="33"/>
  <c r="D22" i="33"/>
  <c r="C22" i="33"/>
  <c r="F21" i="33"/>
  <c r="E21" i="33"/>
  <c r="D21" i="33"/>
  <c r="C21" i="33"/>
  <c r="F20" i="33"/>
  <c r="E20" i="33"/>
  <c r="D20" i="33"/>
  <c r="C20" i="33"/>
  <c r="F19" i="33"/>
  <c r="E19" i="33"/>
  <c r="D19" i="33"/>
  <c r="C19" i="33"/>
  <c r="F18" i="33"/>
  <c r="E18" i="33"/>
  <c r="D18" i="33"/>
  <c r="C18" i="33"/>
  <c r="F17" i="33"/>
  <c r="E17" i="33"/>
  <c r="D17" i="33"/>
  <c r="C17" i="33"/>
  <c r="F16" i="33"/>
  <c r="E16" i="33"/>
  <c r="D16" i="33"/>
  <c r="C16" i="33"/>
  <c r="F15" i="33"/>
  <c r="E15" i="33"/>
  <c r="D15" i="33"/>
  <c r="C15" i="33"/>
  <c r="F14" i="33"/>
  <c r="E14" i="33"/>
  <c r="D14" i="33"/>
  <c r="C14" i="33"/>
  <c r="F13" i="33"/>
  <c r="E13" i="33"/>
  <c r="D13" i="33"/>
  <c r="C13" i="33"/>
  <c r="F12" i="33"/>
  <c r="E12" i="33"/>
  <c r="D12" i="33"/>
  <c r="C12" i="33"/>
  <c r="F11" i="33"/>
  <c r="E11" i="33"/>
  <c r="D11" i="33"/>
  <c r="C11" i="33"/>
  <c r="F5" i="33"/>
  <c r="B3" i="33"/>
  <c r="B28" i="31"/>
  <c r="F22" i="31"/>
  <c r="E22" i="31"/>
  <c r="D22" i="31"/>
  <c r="C22" i="31"/>
  <c r="F21" i="31"/>
  <c r="E21" i="31"/>
  <c r="D21" i="31"/>
  <c r="C21" i="31"/>
  <c r="F20" i="31"/>
  <c r="E20" i="31"/>
  <c r="D20" i="31"/>
  <c r="C20" i="31"/>
  <c r="F19" i="31"/>
  <c r="E19" i="31"/>
  <c r="D19" i="31"/>
  <c r="C19" i="31"/>
  <c r="F18" i="31"/>
  <c r="E18" i="31"/>
  <c r="D18" i="31"/>
  <c r="C18" i="31"/>
  <c r="F17" i="31"/>
  <c r="E17" i="31"/>
  <c r="D17" i="31"/>
  <c r="C17" i="31"/>
  <c r="F16" i="31"/>
  <c r="E16" i="31"/>
  <c r="D16" i="31"/>
  <c r="C16" i="31"/>
  <c r="F15" i="31"/>
  <c r="E15" i="31"/>
  <c r="D15" i="31"/>
  <c r="C15" i="31"/>
  <c r="F14" i="31"/>
  <c r="E14" i="31"/>
  <c r="D14" i="31"/>
  <c r="C14" i="31"/>
  <c r="F13" i="31"/>
  <c r="E13" i="31"/>
  <c r="D13" i="31"/>
  <c r="C13" i="31"/>
  <c r="F12" i="31"/>
  <c r="E12" i="31"/>
  <c r="D12" i="31"/>
  <c r="C12" i="31"/>
  <c r="F11" i="31"/>
  <c r="E11" i="31"/>
  <c r="D11" i="31"/>
  <c r="C11" i="31"/>
  <c r="F5" i="31"/>
  <c r="B3" i="31"/>
  <c r="B40" i="28"/>
  <c r="B40" i="23"/>
  <c r="B40" i="22"/>
  <c r="B40" i="19"/>
  <c r="B25" i="2"/>
  <c r="B40" i="17"/>
  <c r="B40" i="15"/>
  <c r="B40" i="14"/>
  <c r="B40" i="12"/>
  <c r="B40" i="10"/>
  <c r="B40" i="7"/>
  <c r="B28" i="30"/>
  <c r="B28" i="4"/>
  <c r="B25" i="3"/>
  <c r="B3" i="4"/>
  <c r="B3" i="30"/>
  <c r="B3" i="6"/>
  <c r="B3" i="7"/>
  <c r="B3" i="10"/>
  <c r="B3" i="12"/>
  <c r="B3" i="14"/>
  <c r="B3" i="15"/>
  <c r="B3" i="17"/>
  <c r="B3" i="19"/>
  <c r="B3" i="22"/>
  <c r="B3" i="23"/>
  <c r="B3" i="28"/>
  <c r="B3" i="3"/>
  <c r="E6" i="25"/>
  <c r="D6" i="25"/>
  <c r="C8" i="25"/>
  <c r="B8" i="25"/>
  <c r="I8" i="25" s="1"/>
  <c r="C7" i="25"/>
  <c r="B7" i="25"/>
  <c r="J7" i="25" s="1"/>
  <c r="C6" i="25"/>
  <c r="B6" i="25"/>
  <c r="T6" i="25" s="1"/>
  <c r="C5" i="25"/>
  <c r="B5" i="25"/>
  <c r="C4" i="25"/>
  <c r="B4" i="25"/>
  <c r="C3" i="25"/>
  <c r="F22" i="30"/>
  <c r="E22" i="30"/>
  <c r="D22" i="30"/>
  <c r="C22" i="30"/>
  <c r="F21" i="30"/>
  <c r="E21" i="30"/>
  <c r="D21" i="30"/>
  <c r="C21" i="30"/>
  <c r="F20" i="30"/>
  <c r="E20" i="30"/>
  <c r="D20" i="30"/>
  <c r="C20" i="30"/>
  <c r="F19" i="30"/>
  <c r="E19" i="30"/>
  <c r="D19" i="30"/>
  <c r="C19" i="30"/>
  <c r="F18" i="30"/>
  <c r="E18" i="30"/>
  <c r="D18" i="30"/>
  <c r="C18" i="30"/>
  <c r="F17" i="30"/>
  <c r="E17" i="30"/>
  <c r="D17" i="30"/>
  <c r="C17" i="30"/>
  <c r="F16" i="30"/>
  <c r="E16" i="30"/>
  <c r="D16" i="30"/>
  <c r="C16" i="30"/>
  <c r="F15" i="30"/>
  <c r="E15" i="30"/>
  <c r="D15" i="30"/>
  <c r="C15" i="30"/>
  <c r="F14" i="30"/>
  <c r="E14" i="30"/>
  <c r="D14" i="30"/>
  <c r="C14" i="30"/>
  <c r="F13" i="30"/>
  <c r="E13" i="30"/>
  <c r="D13" i="30"/>
  <c r="C13" i="30"/>
  <c r="F12" i="30"/>
  <c r="E12" i="30"/>
  <c r="D12" i="30"/>
  <c r="C12" i="30"/>
  <c r="F11" i="30"/>
  <c r="E11" i="30"/>
  <c r="D11" i="30"/>
  <c r="C11" i="30"/>
  <c r="F5" i="30"/>
  <c r="B9" i="25"/>
  <c r="U9" i="25" s="1"/>
  <c r="B10" i="25"/>
  <c r="P10" i="25" s="1"/>
  <c r="B11" i="25"/>
  <c r="L11" i="25" s="1"/>
  <c r="B12" i="25"/>
  <c r="T12" i="25" s="1"/>
  <c r="B13" i="25"/>
  <c r="T13" i="25" s="1"/>
  <c r="B14" i="25"/>
  <c r="W14" i="25" s="1"/>
  <c r="B15" i="25"/>
  <c r="R15" i="25" s="1"/>
  <c r="B16" i="25"/>
  <c r="W16" i="25" s="1"/>
  <c r="B17" i="25"/>
  <c r="M17" i="25" s="1"/>
  <c r="B18" i="25"/>
  <c r="J18" i="25" s="1"/>
  <c r="B19" i="25"/>
  <c r="K19" i="25" s="1"/>
  <c r="B20" i="25"/>
  <c r="K20" i="25" s="1"/>
  <c r="B21" i="25"/>
  <c r="Y21" i="25" s="1"/>
  <c r="B22" i="25"/>
  <c r="T22" i="25" s="1"/>
  <c r="B23" i="25"/>
  <c r="N23" i="25" s="1"/>
  <c r="B24" i="25"/>
  <c r="J24" i="25" s="1"/>
  <c r="B25" i="25"/>
  <c r="J25" i="25" s="1"/>
  <c r="B26" i="25"/>
  <c r="I26" i="25" s="1"/>
  <c r="B27" i="25"/>
  <c r="P27" i="25" s="1"/>
  <c r="B28" i="25"/>
  <c r="B29" i="25"/>
  <c r="Y29" i="25" s="1"/>
  <c r="B30" i="25"/>
  <c r="I30" i="25" s="1"/>
  <c r="B31" i="25"/>
  <c r="J31" i="25" s="1"/>
  <c r="B32" i="25"/>
  <c r="N32" i="25" s="1"/>
  <c r="B33" i="25"/>
  <c r="P33" i="25" s="1"/>
  <c r="B34" i="25"/>
  <c r="I34" i="25" s="1"/>
  <c r="B35" i="25"/>
  <c r="J35" i="25" s="1"/>
  <c r="B36" i="25"/>
  <c r="N36" i="25" s="1"/>
  <c r="B37" i="25"/>
  <c r="Y37" i="25" s="1"/>
  <c r="B38" i="25"/>
  <c r="N38" i="25" s="1"/>
  <c r="B39" i="25"/>
  <c r="U39" i="25" s="1"/>
  <c r="B40" i="25"/>
  <c r="Y40" i="25" s="1"/>
  <c r="B41" i="25"/>
  <c r="Y41" i="25" s="1"/>
  <c r="B42" i="25"/>
  <c r="Y42" i="25" s="1"/>
  <c r="B43" i="25"/>
  <c r="J43" i="25" s="1"/>
  <c r="B44" i="25"/>
  <c r="J44" i="25" s="1"/>
  <c r="B45" i="25"/>
  <c r="Y45" i="25" s="1"/>
  <c r="B46" i="25"/>
  <c r="P46" i="25" s="1"/>
  <c r="B47" i="25"/>
  <c r="J47" i="25" s="1"/>
  <c r="B48" i="25"/>
  <c r="Y48" i="25" s="1"/>
  <c r="B55" i="25"/>
  <c r="S55" i="25" s="1"/>
  <c r="B54" i="25"/>
  <c r="J54" i="25" s="1"/>
  <c r="B53" i="25"/>
  <c r="I53" i="25" s="1"/>
  <c r="B52" i="25"/>
  <c r="W52" i="25" s="1"/>
  <c r="B51" i="25"/>
  <c r="N51" i="25" s="1"/>
  <c r="B50" i="25"/>
  <c r="N50" i="25" s="1"/>
  <c r="B49" i="25"/>
  <c r="O49" i="25" s="1"/>
  <c r="C49" i="25"/>
  <c r="B59" i="1"/>
  <c r="F34" i="28"/>
  <c r="E34" i="28"/>
  <c r="D34" i="28"/>
  <c r="C34" i="28"/>
  <c r="F33" i="28"/>
  <c r="E33" i="28"/>
  <c r="D33" i="28"/>
  <c r="C33" i="28"/>
  <c r="F32" i="28"/>
  <c r="E32" i="28"/>
  <c r="D32" i="28"/>
  <c r="C32" i="28"/>
  <c r="F31" i="28"/>
  <c r="E31" i="28"/>
  <c r="D31" i="28"/>
  <c r="C31" i="28"/>
  <c r="F30" i="28"/>
  <c r="E30" i="28"/>
  <c r="D30" i="28"/>
  <c r="C30" i="28"/>
  <c r="F29" i="28"/>
  <c r="E29" i="28"/>
  <c r="D29" i="28"/>
  <c r="C29" i="28"/>
  <c r="F28" i="28"/>
  <c r="E28" i="28"/>
  <c r="D28" i="28"/>
  <c r="C28" i="28"/>
  <c r="F27" i="28"/>
  <c r="E27" i="28"/>
  <c r="D27" i="28"/>
  <c r="C27" i="28"/>
  <c r="F26" i="28"/>
  <c r="E26" i="28"/>
  <c r="D26" i="28"/>
  <c r="C26" i="28"/>
  <c r="F25" i="28"/>
  <c r="E25" i="28"/>
  <c r="D25" i="28"/>
  <c r="C25" i="28"/>
  <c r="F24" i="28"/>
  <c r="E24" i="28"/>
  <c r="D24" i="28"/>
  <c r="C24" i="28"/>
  <c r="F23" i="28"/>
  <c r="E23" i="28"/>
  <c r="D23" i="28"/>
  <c r="C23" i="28"/>
  <c r="F22" i="28"/>
  <c r="E22" i="28"/>
  <c r="D22" i="28"/>
  <c r="C22" i="28"/>
  <c r="F21" i="28"/>
  <c r="E21" i="28"/>
  <c r="D21" i="28"/>
  <c r="C21" i="28"/>
  <c r="F20" i="28"/>
  <c r="E20" i="28"/>
  <c r="D20" i="28"/>
  <c r="C20" i="28"/>
  <c r="F19" i="28"/>
  <c r="E19" i="28"/>
  <c r="D19" i="28"/>
  <c r="C19" i="28"/>
  <c r="F18" i="28"/>
  <c r="E18" i="28"/>
  <c r="D18" i="28"/>
  <c r="C18" i="28"/>
  <c r="F17" i="28"/>
  <c r="E17" i="28"/>
  <c r="D17" i="28"/>
  <c r="C17" i="28"/>
  <c r="F16" i="28"/>
  <c r="E16" i="28"/>
  <c r="D16" i="28"/>
  <c r="C16" i="28"/>
  <c r="F15" i="28"/>
  <c r="E15" i="28"/>
  <c r="D15" i="28"/>
  <c r="C15" i="28"/>
  <c r="F14" i="28"/>
  <c r="E14" i="28"/>
  <c r="D14" i="28"/>
  <c r="C14" i="28"/>
  <c r="F13" i="28"/>
  <c r="E13" i="28"/>
  <c r="D13" i="28"/>
  <c r="C13" i="28"/>
  <c r="F12" i="28"/>
  <c r="E12" i="28"/>
  <c r="D12" i="28"/>
  <c r="C12" i="28"/>
  <c r="F11" i="28"/>
  <c r="E11" i="28"/>
  <c r="D11" i="28"/>
  <c r="C11" i="28"/>
  <c r="F5" i="28"/>
  <c r="M1" i="26"/>
  <c r="R1" i="25"/>
  <c r="D7" i="25"/>
  <c r="D8" i="25"/>
  <c r="E8" i="25"/>
  <c r="C9" i="25"/>
  <c r="D9" i="25"/>
  <c r="E9" i="25"/>
  <c r="C10" i="25"/>
  <c r="D10" i="25"/>
  <c r="E10" i="25"/>
  <c r="C11" i="25"/>
  <c r="D11" i="25"/>
  <c r="E11" i="25"/>
  <c r="C12" i="25"/>
  <c r="D12" i="25"/>
  <c r="E12" i="25"/>
  <c r="C13" i="25"/>
  <c r="D13" i="25"/>
  <c r="E13" i="25"/>
  <c r="C14" i="25"/>
  <c r="D14" i="25"/>
  <c r="E14" i="25"/>
  <c r="C15" i="25"/>
  <c r="D15" i="25"/>
  <c r="E15" i="25"/>
  <c r="C16" i="25"/>
  <c r="D16" i="25"/>
  <c r="E16" i="25"/>
  <c r="C17" i="25"/>
  <c r="D17" i="25"/>
  <c r="E17" i="25"/>
  <c r="C18" i="25"/>
  <c r="D18" i="25"/>
  <c r="E18" i="25"/>
  <c r="C19" i="25"/>
  <c r="D19" i="25"/>
  <c r="E19" i="25"/>
  <c r="C20" i="25"/>
  <c r="D20" i="25"/>
  <c r="E20" i="25"/>
  <c r="C21" i="25"/>
  <c r="D21" i="25"/>
  <c r="E21" i="25"/>
  <c r="C22" i="25"/>
  <c r="D22" i="25"/>
  <c r="E22" i="25"/>
  <c r="C23" i="25"/>
  <c r="D23" i="25"/>
  <c r="E23" i="25"/>
  <c r="C24" i="25"/>
  <c r="D24" i="25"/>
  <c r="E24" i="25"/>
  <c r="C25" i="25"/>
  <c r="D25" i="25"/>
  <c r="E25" i="25"/>
  <c r="C26" i="25"/>
  <c r="D26" i="25"/>
  <c r="E26" i="25"/>
  <c r="C27" i="25"/>
  <c r="D27" i="25"/>
  <c r="E27" i="25"/>
  <c r="C28" i="25"/>
  <c r="D28" i="25"/>
  <c r="E28" i="25"/>
  <c r="C29" i="25"/>
  <c r="D29" i="25"/>
  <c r="E29" i="25"/>
  <c r="C30" i="25"/>
  <c r="D30" i="25"/>
  <c r="E30" i="25"/>
  <c r="C31" i="25"/>
  <c r="D31" i="25"/>
  <c r="E31" i="25"/>
  <c r="C32" i="25"/>
  <c r="D32" i="25"/>
  <c r="E32" i="25"/>
  <c r="C33" i="25"/>
  <c r="D33" i="25"/>
  <c r="E33" i="25"/>
  <c r="C34" i="25"/>
  <c r="D34" i="25"/>
  <c r="E34" i="25"/>
  <c r="C35" i="25"/>
  <c r="D35" i="25"/>
  <c r="E35" i="25"/>
  <c r="C36" i="25"/>
  <c r="D36" i="25"/>
  <c r="E36" i="25"/>
  <c r="C37" i="25"/>
  <c r="D37" i="25"/>
  <c r="E37" i="25"/>
  <c r="C38" i="25"/>
  <c r="D38" i="25"/>
  <c r="E38" i="25"/>
  <c r="C39" i="25"/>
  <c r="D39" i="25"/>
  <c r="E39" i="25"/>
  <c r="C40" i="25"/>
  <c r="D40" i="25"/>
  <c r="E40" i="25"/>
  <c r="C41" i="25"/>
  <c r="D41" i="25"/>
  <c r="E41" i="25"/>
  <c r="C42" i="25"/>
  <c r="D42" i="25"/>
  <c r="E42" i="25"/>
  <c r="C43" i="25"/>
  <c r="D43" i="25"/>
  <c r="E43" i="25"/>
  <c r="C44" i="25"/>
  <c r="D44" i="25"/>
  <c r="E44" i="25"/>
  <c r="C45" i="25"/>
  <c r="D45" i="25"/>
  <c r="E45" i="25"/>
  <c r="C46" i="25"/>
  <c r="D46" i="25"/>
  <c r="E46" i="25"/>
  <c r="C47" i="25"/>
  <c r="D47" i="25"/>
  <c r="E47" i="25"/>
  <c r="C48" i="25"/>
  <c r="D48" i="25"/>
  <c r="E48" i="25"/>
  <c r="D49" i="25"/>
  <c r="E49" i="25"/>
  <c r="C50" i="25"/>
  <c r="D50" i="25"/>
  <c r="E50" i="25"/>
  <c r="C51" i="25"/>
  <c r="D51" i="25"/>
  <c r="E51" i="25"/>
  <c r="C52" i="25"/>
  <c r="D52" i="25"/>
  <c r="E52" i="25"/>
  <c r="C53" i="25"/>
  <c r="D53" i="25"/>
  <c r="E53" i="25"/>
  <c r="C54" i="25"/>
  <c r="D54" i="25"/>
  <c r="E54" i="25"/>
  <c r="C55" i="25"/>
  <c r="D55" i="25"/>
  <c r="E55" i="25"/>
  <c r="H56" i="25"/>
  <c r="G56" i="25"/>
  <c r="F56" i="25"/>
  <c r="F34" i="23"/>
  <c r="E34" i="23"/>
  <c r="D34" i="23"/>
  <c r="C34" i="23"/>
  <c r="F33" i="23"/>
  <c r="E33" i="23"/>
  <c r="D33" i="23"/>
  <c r="C33" i="23"/>
  <c r="F32" i="23"/>
  <c r="E32" i="23"/>
  <c r="D32" i="23"/>
  <c r="C32" i="23"/>
  <c r="F31" i="23"/>
  <c r="E31" i="23"/>
  <c r="D31" i="23"/>
  <c r="C31" i="23"/>
  <c r="F30" i="23"/>
  <c r="E30" i="23"/>
  <c r="D30" i="23"/>
  <c r="C30" i="23"/>
  <c r="F29" i="23"/>
  <c r="E29" i="23"/>
  <c r="D29" i="23"/>
  <c r="C29" i="23"/>
  <c r="F28" i="23"/>
  <c r="E28" i="23"/>
  <c r="D28" i="23"/>
  <c r="C28" i="23"/>
  <c r="F27" i="23"/>
  <c r="E27" i="23"/>
  <c r="D27" i="23"/>
  <c r="C27" i="23"/>
  <c r="F26" i="23"/>
  <c r="E26" i="23"/>
  <c r="D26" i="23"/>
  <c r="C26" i="23"/>
  <c r="F25" i="23"/>
  <c r="E25" i="23"/>
  <c r="D25" i="23"/>
  <c r="C25" i="23"/>
  <c r="F24" i="23"/>
  <c r="E24" i="23"/>
  <c r="D24" i="23"/>
  <c r="C24" i="23"/>
  <c r="F23" i="23"/>
  <c r="E23" i="23"/>
  <c r="D23" i="23"/>
  <c r="C23" i="23"/>
  <c r="F22" i="23"/>
  <c r="E22" i="23"/>
  <c r="D22" i="23"/>
  <c r="C22" i="23"/>
  <c r="F21" i="23"/>
  <c r="E21" i="23"/>
  <c r="D21" i="23"/>
  <c r="C21" i="23"/>
  <c r="F20" i="23"/>
  <c r="E20" i="23"/>
  <c r="D20" i="23"/>
  <c r="C20" i="23"/>
  <c r="F19" i="23"/>
  <c r="E19" i="23"/>
  <c r="D19" i="23"/>
  <c r="C19" i="23"/>
  <c r="F18" i="23"/>
  <c r="E18" i="23"/>
  <c r="D18" i="23"/>
  <c r="C18" i="23"/>
  <c r="F17" i="23"/>
  <c r="E17" i="23"/>
  <c r="D17" i="23"/>
  <c r="C17" i="23"/>
  <c r="F16" i="23"/>
  <c r="E16" i="23"/>
  <c r="D16" i="23"/>
  <c r="C16" i="23"/>
  <c r="F15" i="23"/>
  <c r="E15" i="23"/>
  <c r="D15" i="23"/>
  <c r="C15" i="23"/>
  <c r="F14" i="23"/>
  <c r="E14" i="23"/>
  <c r="D14" i="23"/>
  <c r="C14" i="23"/>
  <c r="F13" i="23"/>
  <c r="E13" i="23"/>
  <c r="D13" i="23"/>
  <c r="C13" i="23"/>
  <c r="F12" i="23"/>
  <c r="E12" i="23"/>
  <c r="D12" i="23"/>
  <c r="C12" i="23"/>
  <c r="F11" i="23"/>
  <c r="E11" i="23"/>
  <c r="D11" i="23"/>
  <c r="C11" i="23"/>
  <c r="F5" i="23"/>
  <c r="F34" i="22"/>
  <c r="E34" i="22"/>
  <c r="D34" i="22"/>
  <c r="C34" i="22"/>
  <c r="F33" i="22"/>
  <c r="E33" i="22"/>
  <c r="D33" i="22"/>
  <c r="C33" i="22"/>
  <c r="F32" i="22"/>
  <c r="E32" i="22"/>
  <c r="D32" i="22"/>
  <c r="C32" i="22"/>
  <c r="F31" i="22"/>
  <c r="E31" i="22"/>
  <c r="D31" i="22"/>
  <c r="C31" i="22"/>
  <c r="F30" i="22"/>
  <c r="E30" i="22"/>
  <c r="D30" i="22"/>
  <c r="C30" i="22"/>
  <c r="F29" i="22"/>
  <c r="E29" i="22"/>
  <c r="D29" i="22"/>
  <c r="C29" i="22"/>
  <c r="F28" i="22"/>
  <c r="E28" i="22"/>
  <c r="D28" i="22"/>
  <c r="C28" i="22"/>
  <c r="F27" i="22"/>
  <c r="E27" i="22"/>
  <c r="D27" i="22"/>
  <c r="C27" i="22"/>
  <c r="F26" i="22"/>
  <c r="E26" i="22"/>
  <c r="D26" i="22"/>
  <c r="C26" i="22"/>
  <c r="F25" i="22"/>
  <c r="E25" i="22"/>
  <c r="D25" i="22"/>
  <c r="C25" i="22"/>
  <c r="F24" i="22"/>
  <c r="E24" i="22"/>
  <c r="D24" i="22"/>
  <c r="C24" i="22"/>
  <c r="F23" i="22"/>
  <c r="E23" i="22"/>
  <c r="D23" i="22"/>
  <c r="C23" i="22"/>
  <c r="F22" i="22"/>
  <c r="E22" i="22"/>
  <c r="D22" i="22"/>
  <c r="C22" i="22"/>
  <c r="F21" i="22"/>
  <c r="E21" i="22"/>
  <c r="D21" i="22"/>
  <c r="C21" i="22"/>
  <c r="F20" i="22"/>
  <c r="E20" i="22"/>
  <c r="D20" i="22"/>
  <c r="C20" i="22"/>
  <c r="F19" i="22"/>
  <c r="E19" i="22"/>
  <c r="D19" i="22"/>
  <c r="C19" i="22"/>
  <c r="F18" i="22"/>
  <c r="E18" i="22"/>
  <c r="D18" i="22"/>
  <c r="C18" i="22"/>
  <c r="F17" i="22"/>
  <c r="E17" i="22"/>
  <c r="D17" i="22"/>
  <c r="C17" i="22"/>
  <c r="F16" i="22"/>
  <c r="E16" i="22"/>
  <c r="D16" i="22"/>
  <c r="C16" i="22"/>
  <c r="F15" i="22"/>
  <c r="E15" i="22"/>
  <c r="D15" i="22"/>
  <c r="C15" i="22"/>
  <c r="F14" i="22"/>
  <c r="E14" i="22"/>
  <c r="D14" i="22"/>
  <c r="C14" i="22"/>
  <c r="F13" i="22"/>
  <c r="E13" i="22"/>
  <c r="D13" i="22"/>
  <c r="C13" i="22"/>
  <c r="F12" i="22"/>
  <c r="E12" i="22"/>
  <c r="D12" i="22"/>
  <c r="C12" i="22"/>
  <c r="F11" i="22"/>
  <c r="E11" i="22"/>
  <c r="D11" i="22"/>
  <c r="C11" i="22"/>
  <c r="F5" i="22"/>
  <c r="F34" i="19"/>
  <c r="E34" i="19"/>
  <c r="D34" i="19"/>
  <c r="C34" i="19"/>
  <c r="F33" i="19"/>
  <c r="E33" i="19"/>
  <c r="D33" i="19"/>
  <c r="C33" i="19"/>
  <c r="F32" i="19"/>
  <c r="E32" i="19"/>
  <c r="D32" i="19"/>
  <c r="C32" i="19"/>
  <c r="F31" i="19"/>
  <c r="E31" i="19"/>
  <c r="D31" i="19"/>
  <c r="C31" i="19"/>
  <c r="F30" i="19"/>
  <c r="E30" i="19"/>
  <c r="D30" i="19"/>
  <c r="C30" i="19"/>
  <c r="F29" i="19"/>
  <c r="E29" i="19"/>
  <c r="D29" i="19"/>
  <c r="C29" i="19"/>
  <c r="F28" i="19"/>
  <c r="E28" i="19"/>
  <c r="D28" i="19"/>
  <c r="C28" i="19"/>
  <c r="F27" i="19"/>
  <c r="E27" i="19"/>
  <c r="D27" i="19"/>
  <c r="C27" i="19"/>
  <c r="F26" i="19"/>
  <c r="E26" i="19"/>
  <c r="D26" i="19"/>
  <c r="C26" i="19"/>
  <c r="F25" i="19"/>
  <c r="E25" i="19"/>
  <c r="D25" i="19"/>
  <c r="C25" i="19"/>
  <c r="F24" i="19"/>
  <c r="E24" i="19"/>
  <c r="D24" i="19"/>
  <c r="C24" i="19"/>
  <c r="F23" i="19"/>
  <c r="E23" i="19"/>
  <c r="D23" i="19"/>
  <c r="C23" i="19"/>
  <c r="F22" i="19"/>
  <c r="E22" i="19"/>
  <c r="D22" i="19"/>
  <c r="C22" i="19"/>
  <c r="F21" i="19"/>
  <c r="E21" i="19"/>
  <c r="D21" i="19"/>
  <c r="C21" i="19"/>
  <c r="F20" i="19"/>
  <c r="E20" i="19"/>
  <c r="D20" i="19"/>
  <c r="C20" i="19"/>
  <c r="F19" i="19"/>
  <c r="E19" i="19"/>
  <c r="D19" i="19"/>
  <c r="C19" i="19"/>
  <c r="F18" i="19"/>
  <c r="E18" i="19"/>
  <c r="D18" i="19"/>
  <c r="C18" i="19"/>
  <c r="F17" i="19"/>
  <c r="E17" i="19"/>
  <c r="D17" i="19"/>
  <c r="C17" i="19"/>
  <c r="F16" i="19"/>
  <c r="E16" i="19"/>
  <c r="D16" i="19"/>
  <c r="C16" i="19"/>
  <c r="F15" i="19"/>
  <c r="E15" i="19"/>
  <c r="D15" i="19"/>
  <c r="C15" i="19"/>
  <c r="F14" i="19"/>
  <c r="E14" i="19"/>
  <c r="D14" i="19"/>
  <c r="C14" i="19"/>
  <c r="F13" i="19"/>
  <c r="E13" i="19"/>
  <c r="D13" i="19"/>
  <c r="C13" i="19"/>
  <c r="F12" i="19"/>
  <c r="E12" i="19"/>
  <c r="D12" i="19"/>
  <c r="C12" i="19"/>
  <c r="F11" i="19"/>
  <c r="E11" i="19"/>
  <c r="D11" i="19"/>
  <c r="C11" i="19"/>
  <c r="F5" i="19"/>
  <c r="F34" i="17"/>
  <c r="E34" i="17"/>
  <c r="D34" i="17"/>
  <c r="C34" i="17"/>
  <c r="F33" i="17"/>
  <c r="E33" i="17"/>
  <c r="D33" i="17"/>
  <c r="C33" i="17"/>
  <c r="F32" i="17"/>
  <c r="E32" i="17"/>
  <c r="D32" i="17"/>
  <c r="C32" i="17"/>
  <c r="F31" i="17"/>
  <c r="E31" i="17"/>
  <c r="D31" i="17"/>
  <c r="C31" i="17"/>
  <c r="F30" i="17"/>
  <c r="E30" i="17"/>
  <c r="D30" i="17"/>
  <c r="C30" i="17"/>
  <c r="F29" i="17"/>
  <c r="E29" i="17"/>
  <c r="D29" i="17"/>
  <c r="C29" i="17"/>
  <c r="F28" i="17"/>
  <c r="E28" i="17"/>
  <c r="D28" i="17"/>
  <c r="C28" i="17"/>
  <c r="F27" i="17"/>
  <c r="E27" i="17"/>
  <c r="D27" i="17"/>
  <c r="C27" i="17"/>
  <c r="F26" i="17"/>
  <c r="E26" i="17"/>
  <c r="D26" i="17"/>
  <c r="C26" i="17"/>
  <c r="F25" i="17"/>
  <c r="E25" i="17"/>
  <c r="D25" i="17"/>
  <c r="C25" i="17"/>
  <c r="F24" i="17"/>
  <c r="E24" i="17"/>
  <c r="D24" i="17"/>
  <c r="C24" i="17"/>
  <c r="F23" i="17"/>
  <c r="E23" i="17"/>
  <c r="D23" i="17"/>
  <c r="C23" i="17"/>
  <c r="F22" i="17"/>
  <c r="E22" i="17"/>
  <c r="D22" i="17"/>
  <c r="C22" i="17"/>
  <c r="F21" i="17"/>
  <c r="E21" i="17"/>
  <c r="D21" i="17"/>
  <c r="C21" i="17"/>
  <c r="F20" i="17"/>
  <c r="E20" i="17"/>
  <c r="D20" i="17"/>
  <c r="C20" i="17"/>
  <c r="F19" i="17"/>
  <c r="E19" i="17"/>
  <c r="D19" i="17"/>
  <c r="C19" i="17"/>
  <c r="F18" i="17"/>
  <c r="E18" i="17"/>
  <c r="D18" i="17"/>
  <c r="C18" i="17"/>
  <c r="F17" i="17"/>
  <c r="E17" i="17"/>
  <c r="D17" i="17"/>
  <c r="C17" i="17"/>
  <c r="F16" i="17"/>
  <c r="E16" i="17"/>
  <c r="D16" i="17"/>
  <c r="C16" i="17"/>
  <c r="F15" i="17"/>
  <c r="E15" i="17"/>
  <c r="D15" i="17"/>
  <c r="C15" i="17"/>
  <c r="F14" i="17"/>
  <c r="E14" i="17"/>
  <c r="D14" i="17"/>
  <c r="C14" i="17"/>
  <c r="F13" i="17"/>
  <c r="E13" i="17"/>
  <c r="D13" i="17"/>
  <c r="C13" i="17"/>
  <c r="F12" i="17"/>
  <c r="E12" i="17"/>
  <c r="D12" i="17"/>
  <c r="C12" i="17"/>
  <c r="F11" i="17"/>
  <c r="E11" i="17"/>
  <c r="D11" i="17"/>
  <c r="C11" i="17"/>
  <c r="F5" i="17"/>
  <c r="F34" i="15"/>
  <c r="E34" i="15"/>
  <c r="D34" i="15"/>
  <c r="C34" i="15"/>
  <c r="F33" i="15"/>
  <c r="E33" i="15"/>
  <c r="D33" i="15"/>
  <c r="C33" i="15"/>
  <c r="F32" i="15"/>
  <c r="E32" i="15"/>
  <c r="D32" i="15"/>
  <c r="C32" i="15"/>
  <c r="F31" i="15"/>
  <c r="E31" i="15"/>
  <c r="D31" i="15"/>
  <c r="C31" i="15"/>
  <c r="F30" i="15"/>
  <c r="E30" i="15"/>
  <c r="D30" i="15"/>
  <c r="C30" i="15"/>
  <c r="F29" i="15"/>
  <c r="E29" i="15"/>
  <c r="D29" i="15"/>
  <c r="C29" i="15"/>
  <c r="F28" i="15"/>
  <c r="E28" i="15"/>
  <c r="D28" i="15"/>
  <c r="C28" i="15"/>
  <c r="F27" i="15"/>
  <c r="E27" i="15"/>
  <c r="D27" i="15"/>
  <c r="C27" i="15"/>
  <c r="F26" i="15"/>
  <c r="E26" i="15"/>
  <c r="D26" i="15"/>
  <c r="C26" i="15"/>
  <c r="F25" i="15"/>
  <c r="E25" i="15"/>
  <c r="D25" i="15"/>
  <c r="C25" i="15"/>
  <c r="F24" i="15"/>
  <c r="E24" i="15"/>
  <c r="D24" i="15"/>
  <c r="C24" i="15"/>
  <c r="F23" i="15"/>
  <c r="E23" i="15"/>
  <c r="D23" i="15"/>
  <c r="C23" i="15"/>
  <c r="F22" i="15"/>
  <c r="E22" i="15"/>
  <c r="D22" i="15"/>
  <c r="C22" i="15"/>
  <c r="F21" i="15"/>
  <c r="E21" i="15"/>
  <c r="D21" i="15"/>
  <c r="C21" i="15"/>
  <c r="F20" i="15"/>
  <c r="E20" i="15"/>
  <c r="D20" i="15"/>
  <c r="C20" i="15"/>
  <c r="F19" i="15"/>
  <c r="E19" i="15"/>
  <c r="D19" i="15"/>
  <c r="C19" i="15"/>
  <c r="F18" i="15"/>
  <c r="E18" i="15"/>
  <c r="D18" i="15"/>
  <c r="C18" i="15"/>
  <c r="F17" i="15"/>
  <c r="E17" i="15"/>
  <c r="D17" i="15"/>
  <c r="C17" i="15"/>
  <c r="F16" i="15"/>
  <c r="E16" i="15"/>
  <c r="D16" i="15"/>
  <c r="C16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5" i="15"/>
  <c r="F34" i="14"/>
  <c r="E34" i="14"/>
  <c r="D34" i="14"/>
  <c r="C34" i="14"/>
  <c r="F33" i="14"/>
  <c r="E33" i="14"/>
  <c r="D33" i="14"/>
  <c r="C33" i="14"/>
  <c r="F32" i="14"/>
  <c r="E32" i="14"/>
  <c r="D32" i="14"/>
  <c r="C32" i="14"/>
  <c r="F31" i="14"/>
  <c r="E31" i="14"/>
  <c r="D31" i="14"/>
  <c r="C31" i="14"/>
  <c r="F30" i="14"/>
  <c r="E30" i="14"/>
  <c r="D30" i="14"/>
  <c r="C30" i="14"/>
  <c r="F29" i="14"/>
  <c r="E29" i="14"/>
  <c r="D29" i="14"/>
  <c r="C29" i="14"/>
  <c r="F28" i="14"/>
  <c r="E28" i="14"/>
  <c r="D28" i="14"/>
  <c r="C28" i="14"/>
  <c r="F27" i="14"/>
  <c r="E27" i="14"/>
  <c r="D27" i="14"/>
  <c r="C27" i="14"/>
  <c r="F26" i="14"/>
  <c r="E26" i="14"/>
  <c r="D26" i="14"/>
  <c r="C26" i="14"/>
  <c r="F25" i="14"/>
  <c r="E25" i="14"/>
  <c r="D25" i="14"/>
  <c r="C25" i="14"/>
  <c r="F24" i="14"/>
  <c r="E24" i="14"/>
  <c r="D24" i="14"/>
  <c r="C24" i="14"/>
  <c r="F23" i="14"/>
  <c r="E23" i="14"/>
  <c r="D23" i="14"/>
  <c r="C23" i="14"/>
  <c r="F22" i="14"/>
  <c r="E22" i="14"/>
  <c r="D22" i="14"/>
  <c r="C22" i="14"/>
  <c r="F21" i="14"/>
  <c r="E21" i="14"/>
  <c r="D21" i="14"/>
  <c r="C21" i="14"/>
  <c r="F20" i="14"/>
  <c r="E20" i="14"/>
  <c r="D20" i="14"/>
  <c r="C20" i="14"/>
  <c r="F19" i="14"/>
  <c r="E19" i="14"/>
  <c r="D19" i="14"/>
  <c r="C19" i="14"/>
  <c r="F18" i="14"/>
  <c r="E18" i="14"/>
  <c r="D18" i="14"/>
  <c r="C18" i="14"/>
  <c r="F17" i="14"/>
  <c r="E17" i="14"/>
  <c r="D17" i="14"/>
  <c r="C17" i="14"/>
  <c r="F16" i="14"/>
  <c r="E16" i="14"/>
  <c r="D16" i="14"/>
  <c r="C16" i="14"/>
  <c r="F15" i="14"/>
  <c r="E15" i="14"/>
  <c r="D15" i="14"/>
  <c r="C15" i="14"/>
  <c r="F14" i="14"/>
  <c r="E14" i="14"/>
  <c r="D14" i="14"/>
  <c r="C14" i="14"/>
  <c r="F13" i="14"/>
  <c r="E13" i="14"/>
  <c r="D13" i="14"/>
  <c r="C13" i="14"/>
  <c r="F12" i="14"/>
  <c r="E12" i="14"/>
  <c r="D12" i="14"/>
  <c r="C12" i="14"/>
  <c r="F11" i="14"/>
  <c r="E11" i="14"/>
  <c r="D11" i="14"/>
  <c r="C11" i="14"/>
  <c r="F5" i="14"/>
  <c r="F34" i="12"/>
  <c r="E34" i="12"/>
  <c r="D34" i="12"/>
  <c r="C34" i="12"/>
  <c r="F33" i="12"/>
  <c r="E33" i="12"/>
  <c r="D33" i="12"/>
  <c r="C33" i="12"/>
  <c r="F32" i="12"/>
  <c r="E32" i="12"/>
  <c r="D32" i="12"/>
  <c r="C32" i="12"/>
  <c r="F31" i="12"/>
  <c r="E31" i="12"/>
  <c r="D31" i="12"/>
  <c r="C31" i="12"/>
  <c r="F30" i="12"/>
  <c r="E30" i="12"/>
  <c r="D30" i="12"/>
  <c r="C30" i="12"/>
  <c r="F29" i="12"/>
  <c r="E29" i="12"/>
  <c r="D29" i="12"/>
  <c r="C29" i="12"/>
  <c r="F28" i="12"/>
  <c r="E28" i="12"/>
  <c r="D28" i="12"/>
  <c r="C28" i="12"/>
  <c r="F27" i="12"/>
  <c r="E27" i="12"/>
  <c r="D27" i="12"/>
  <c r="C27" i="12"/>
  <c r="F26" i="12"/>
  <c r="E26" i="12"/>
  <c r="D26" i="12"/>
  <c r="C26" i="12"/>
  <c r="F25" i="12"/>
  <c r="E25" i="12"/>
  <c r="D25" i="12"/>
  <c r="C25" i="12"/>
  <c r="F24" i="12"/>
  <c r="E24" i="12"/>
  <c r="D24" i="12"/>
  <c r="C24" i="12"/>
  <c r="F23" i="12"/>
  <c r="E23" i="12"/>
  <c r="D23" i="12"/>
  <c r="C23" i="12"/>
  <c r="F22" i="12"/>
  <c r="E22" i="12"/>
  <c r="D22" i="12"/>
  <c r="C22" i="12"/>
  <c r="F21" i="12"/>
  <c r="E21" i="12"/>
  <c r="D21" i="12"/>
  <c r="C21" i="12"/>
  <c r="F20" i="12"/>
  <c r="E20" i="12"/>
  <c r="D20" i="12"/>
  <c r="C20" i="12"/>
  <c r="F19" i="12"/>
  <c r="E19" i="12"/>
  <c r="D19" i="12"/>
  <c r="C19" i="12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D14" i="12"/>
  <c r="C14" i="12"/>
  <c r="F13" i="12"/>
  <c r="E13" i="12"/>
  <c r="D13" i="12"/>
  <c r="C13" i="12"/>
  <c r="F12" i="12"/>
  <c r="E12" i="12"/>
  <c r="D12" i="12"/>
  <c r="C12" i="12"/>
  <c r="F11" i="12"/>
  <c r="E11" i="12"/>
  <c r="D11" i="12"/>
  <c r="C11" i="12"/>
  <c r="F5" i="12"/>
  <c r="F34" i="10"/>
  <c r="E34" i="10"/>
  <c r="D34" i="10"/>
  <c r="C34" i="10"/>
  <c r="F33" i="10"/>
  <c r="E33" i="10"/>
  <c r="D33" i="10"/>
  <c r="C33" i="10"/>
  <c r="F32" i="10"/>
  <c r="E32" i="10"/>
  <c r="D32" i="10"/>
  <c r="C32" i="10"/>
  <c r="F31" i="10"/>
  <c r="E31" i="10"/>
  <c r="D31" i="10"/>
  <c r="C31" i="10"/>
  <c r="F30" i="10"/>
  <c r="E30" i="10"/>
  <c r="D30" i="10"/>
  <c r="C30" i="10"/>
  <c r="F29" i="10"/>
  <c r="E29" i="10"/>
  <c r="D29" i="10"/>
  <c r="C29" i="10"/>
  <c r="F28" i="10"/>
  <c r="E28" i="10"/>
  <c r="D28" i="10"/>
  <c r="C28" i="10"/>
  <c r="F27" i="10"/>
  <c r="E27" i="10"/>
  <c r="D27" i="10"/>
  <c r="C27" i="10"/>
  <c r="F26" i="10"/>
  <c r="E26" i="10"/>
  <c r="D26" i="10"/>
  <c r="C26" i="10"/>
  <c r="F25" i="10"/>
  <c r="E25" i="10"/>
  <c r="D25" i="10"/>
  <c r="C25" i="10"/>
  <c r="F24" i="10"/>
  <c r="E24" i="10"/>
  <c r="D24" i="10"/>
  <c r="C24" i="10"/>
  <c r="F23" i="10"/>
  <c r="E23" i="10"/>
  <c r="D23" i="10"/>
  <c r="C23" i="10"/>
  <c r="F22" i="10"/>
  <c r="E22" i="10"/>
  <c r="D22" i="10"/>
  <c r="C22" i="10"/>
  <c r="F21" i="10"/>
  <c r="E21" i="10"/>
  <c r="D21" i="10"/>
  <c r="C21" i="10"/>
  <c r="F20" i="10"/>
  <c r="E20" i="10"/>
  <c r="D20" i="10"/>
  <c r="C20" i="10"/>
  <c r="F19" i="10"/>
  <c r="E19" i="10"/>
  <c r="D19" i="10"/>
  <c r="C19" i="10"/>
  <c r="F18" i="10"/>
  <c r="E18" i="10"/>
  <c r="D18" i="10"/>
  <c r="C18" i="10"/>
  <c r="F17" i="10"/>
  <c r="E17" i="10"/>
  <c r="D17" i="10"/>
  <c r="C17" i="10"/>
  <c r="F16" i="10"/>
  <c r="E16" i="10"/>
  <c r="D16" i="10"/>
  <c r="C16" i="10"/>
  <c r="F15" i="10"/>
  <c r="E15" i="10"/>
  <c r="D15" i="10"/>
  <c r="C15" i="10"/>
  <c r="F14" i="10"/>
  <c r="E14" i="10"/>
  <c r="D14" i="10"/>
  <c r="C14" i="10"/>
  <c r="F13" i="10"/>
  <c r="E13" i="10"/>
  <c r="D13" i="10"/>
  <c r="C13" i="10"/>
  <c r="F12" i="10"/>
  <c r="E12" i="10"/>
  <c r="D12" i="10"/>
  <c r="C12" i="10"/>
  <c r="F11" i="10"/>
  <c r="E11" i="10"/>
  <c r="D11" i="10"/>
  <c r="C11" i="10"/>
  <c r="F5" i="10"/>
  <c r="F34" i="7"/>
  <c r="E34" i="7"/>
  <c r="D34" i="7"/>
  <c r="C34" i="7"/>
  <c r="F33" i="7"/>
  <c r="E33" i="7"/>
  <c r="D33" i="7"/>
  <c r="C33" i="7"/>
  <c r="F32" i="7"/>
  <c r="E32" i="7"/>
  <c r="D32" i="7"/>
  <c r="C32" i="7"/>
  <c r="F31" i="7"/>
  <c r="E31" i="7"/>
  <c r="D31" i="7"/>
  <c r="C31" i="7"/>
  <c r="F30" i="7"/>
  <c r="E30" i="7"/>
  <c r="D30" i="7"/>
  <c r="C30" i="7"/>
  <c r="F29" i="7"/>
  <c r="E29" i="7"/>
  <c r="D29" i="7"/>
  <c r="C29" i="7"/>
  <c r="F28" i="7"/>
  <c r="E28" i="7"/>
  <c r="D28" i="7"/>
  <c r="C28" i="7"/>
  <c r="F27" i="7"/>
  <c r="E27" i="7"/>
  <c r="D27" i="7"/>
  <c r="C27" i="7"/>
  <c r="F26" i="7"/>
  <c r="E26" i="7"/>
  <c r="D26" i="7"/>
  <c r="C26" i="7"/>
  <c r="F25" i="7"/>
  <c r="E25" i="7"/>
  <c r="D25" i="7"/>
  <c r="C25" i="7"/>
  <c r="F24" i="7"/>
  <c r="E24" i="7"/>
  <c r="D24" i="7"/>
  <c r="C24" i="7"/>
  <c r="F23" i="7"/>
  <c r="E23" i="7"/>
  <c r="D23" i="7"/>
  <c r="C23" i="7"/>
  <c r="F22" i="7"/>
  <c r="E22" i="7"/>
  <c r="D22" i="7"/>
  <c r="C22" i="7"/>
  <c r="F21" i="7"/>
  <c r="E21" i="7"/>
  <c r="D21" i="7"/>
  <c r="C21" i="7"/>
  <c r="F20" i="7"/>
  <c r="E20" i="7"/>
  <c r="D20" i="7"/>
  <c r="C20" i="7"/>
  <c r="F19" i="7"/>
  <c r="E19" i="7"/>
  <c r="D19" i="7"/>
  <c r="C19" i="7"/>
  <c r="F18" i="7"/>
  <c r="E18" i="7"/>
  <c r="D18" i="7"/>
  <c r="C18" i="7"/>
  <c r="F17" i="7"/>
  <c r="E17" i="7"/>
  <c r="D17" i="7"/>
  <c r="C17" i="7"/>
  <c r="F16" i="7"/>
  <c r="E16" i="7"/>
  <c r="D16" i="7"/>
  <c r="C16" i="7"/>
  <c r="F15" i="7"/>
  <c r="E15" i="7"/>
  <c r="D15" i="7"/>
  <c r="C15" i="7"/>
  <c r="F14" i="7"/>
  <c r="E14" i="7"/>
  <c r="D14" i="7"/>
  <c r="C14" i="7"/>
  <c r="F13" i="7"/>
  <c r="E13" i="7"/>
  <c r="D13" i="7"/>
  <c r="C13" i="7"/>
  <c r="F12" i="7"/>
  <c r="E12" i="7"/>
  <c r="D12" i="7"/>
  <c r="C12" i="7"/>
  <c r="F11" i="7"/>
  <c r="E11" i="7"/>
  <c r="D11" i="7"/>
  <c r="C11" i="7"/>
  <c r="F5" i="7"/>
  <c r="C13" i="6"/>
  <c r="D13" i="6"/>
  <c r="E13" i="6"/>
  <c r="F13" i="6"/>
  <c r="C14" i="6"/>
  <c r="D14" i="6"/>
  <c r="E14" i="6"/>
  <c r="F14" i="6"/>
  <c r="C15" i="6"/>
  <c r="D15" i="6"/>
  <c r="E15" i="6"/>
  <c r="F15" i="6"/>
  <c r="C16" i="6"/>
  <c r="D16" i="6"/>
  <c r="E16" i="6"/>
  <c r="F16" i="6"/>
  <c r="C17" i="6"/>
  <c r="D17" i="6"/>
  <c r="E17" i="6"/>
  <c r="F17" i="6"/>
  <c r="C18" i="6"/>
  <c r="D18" i="6"/>
  <c r="E18" i="6"/>
  <c r="F18" i="6"/>
  <c r="C19" i="6"/>
  <c r="D19" i="6"/>
  <c r="E19" i="6"/>
  <c r="F19" i="6"/>
  <c r="C20" i="6"/>
  <c r="D20" i="6"/>
  <c r="E20" i="6"/>
  <c r="F20" i="6"/>
  <c r="C21" i="6"/>
  <c r="D21" i="6"/>
  <c r="E21" i="6"/>
  <c r="F21" i="6"/>
  <c r="C22" i="6"/>
  <c r="D22" i="6"/>
  <c r="E22" i="6"/>
  <c r="F22" i="6"/>
  <c r="C23" i="6"/>
  <c r="D23" i="6"/>
  <c r="E23" i="6"/>
  <c r="F23" i="6"/>
  <c r="C24" i="6"/>
  <c r="D24" i="6"/>
  <c r="E24" i="6"/>
  <c r="F24" i="6"/>
  <c r="C25" i="6"/>
  <c r="D25" i="6"/>
  <c r="E25" i="6"/>
  <c r="F25" i="6"/>
  <c r="C26" i="6"/>
  <c r="D26" i="6"/>
  <c r="E26" i="6"/>
  <c r="F26" i="6"/>
  <c r="C27" i="6"/>
  <c r="D27" i="6"/>
  <c r="E27" i="6"/>
  <c r="F27" i="6"/>
  <c r="C28" i="6"/>
  <c r="D28" i="6"/>
  <c r="E28" i="6"/>
  <c r="F28" i="6"/>
  <c r="C29" i="6"/>
  <c r="D29" i="6"/>
  <c r="E29" i="6"/>
  <c r="F29" i="6"/>
  <c r="C30" i="6"/>
  <c r="D30" i="6"/>
  <c r="E30" i="6"/>
  <c r="F30" i="6"/>
  <c r="C31" i="6"/>
  <c r="D31" i="6"/>
  <c r="E31" i="6"/>
  <c r="F31" i="6"/>
  <c r="C32" i="6"/>
  <c r="D32" i="6"/>
  <c r="E32" i="6"/>
  <c r="F32" i="6"/>
  <c r="C33" i="6"/>
  <c r="D33" i="6"/>
  <c r="E33" i="6"/>
  <c r="F33" i="6"/>
  <c r="C34" i="6"/>
  <c r="D34" i="6"/>
  <c r="E34" i="6"/>
  <c r="F34" i="6"/>
  <c r="F12" i="6"/>
  <c r="E12" i="6"/>
  <c r="D12" i="6"/>
  <c r="C12" i="6"/>
  <c r="F11" i="6"/>
  <c r="E11" i="6"/>
  <c r="D11" i="6"/>
  <c r="C11" i="6"/>
  <c r="F5" i="6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F13" i="4"/>
  <c r="E13" i="4"/>
  <c r="D13" i="4"/>
  <c r="C13" i="4"/>
  <c r="F12" i="4"/>
  <c r="E12" i="4"/>
  <c r="D12" i="4"/>
  <c r="C12" i="4"/>
  <c r="F11" i="4"/>
  <c r="E11" i="4"/>
  <c r="D11" i="4"/>
  <c r="C11" i="4"/>
  <c r="F5" i="4"/>
  <c r="F19" i="3"/>
  <c r="E19" i="3"/>
  <c r="D19" i="3"/>
  <c r="C19" i="3"/>
  <c r="F18" i="3"/>
  <c r="E18" i="3"/>
  <c r="D18" i="3"/>
  <c r="C18" i="3"/>
  <c r="F17" i="3"/>
  <c r="E17" i="3"/>
  <c r="D17" i="3"/>
  <c r="C17" i="3"/>
  <c r="F16" i="3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5" i="3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11" i="2"/>
  <c r="D11" i="2"/>
  <c r="E11" i="2"/>
  <c r="F11" i="2"/>
  <c r="C12" i="2"/>
  <c r="D12" i="2"/>
  <c r="E12" i="2"/>
  <c r="F12" i="2"/>
  <c r="F13" i="2"/>
  <c r="E13" i="2"/>
  <c r="D13" i="2"/>
  <c r="C13" i="2"/>
  <c r="F5" i="2"/>
  <c r="W7" i="25"/>
  <c r="V7" i="25"/>
  <c r="I51" i="25"/>
  <c r="S12" i="25"/>
  <c r="R31" i="25"/>
  <c r="L32" i="25"/>
  <c r="X24" i="25"/>
  <c r="M31" i="25"/>
  <c r="P12" i="25" l="1"/>
  <c r="X16" i="25"/>
  <c r="S24" i="25"/>
  <c r="O24" i="25"/>
  <c r="I7" i="25"/>
  <c r="Y7" i="25"/>
  <c r="Q44" i="25"/>
  <c r="V24" i="25"/>
  <c r="S40" i="25"/>
  <c r="Y23" i="25"/>
  <c r="M36" i="25"/>
  <c r="U47" i="25"/>
  <c r="Q24" i="25"/>
  <c r="N12" i="25"/>
  <c r="R7" i="25"/>
  <c r="R12" i="25"/>
  <c r="M7" i="25"/>
  <c r="M16" i="25"/>
  <c r="N16" i="25"/>
  <c r="U16" i="25"/>
  <c r="V20" i="25"/>
  <c r="P47" i="25"/>
  <c r="X51" i="25"/>
  <c r="R19" i="25"/>
  <c r="W11" i="25"/>
  <c r="Q43" i="25"/>
  <c r="S51" i="25"/>
  <c r="L27" i="25"/>
  <c r="I19" i="25"/>
  <c r="M44" i="25"/>
  <c r="L16" i="25"/>
  <c r="V16" i="25"/>
  <c r="N24" i="25"/>
  <c r="X12" i="25"/>
  <c r="K40" i="25"/>
  <c r="S7" i="25"/>
  <c r="K48" i="25"/>
  <c r="M24" i="25"/>
  <c r="Q16" i="25"/>
  <c r="U36" i="25"/>
  <c r="Q36" i="25"/>
  <c r="T24" i="25"/>
  <c r="O12" i="25"/>
  <c r="L24" i="25"/>
  <c r="N40" i="25"/>
  <c r="V48" i="25"/>
  <c r="N7" i="25"/>
  <c r="P7" i="25"/>
  <c r="M21" i="25"/>
  <c r="K13" i="25"/>
  <c r="W29" i="25"/>
  <c r="I13" i="25"/>
  <c r="V13" i="25"/>
  <c r="X9" i="25"/>
  <c r="W13" i="25"/>
  <c r="Q21" i="25"/>
  <c r="M40" i="25"/>
  <c r="T16" i="25"/>
  <c r="O16" i="25"/>
  <c r="Y16" i="25"/>
  <c r="P16" i="25"/>
  <c r="R24" i="25"/>
  <c r="W24" i="25"/>
  <c r="T20" i="25"/>
  <c r="U12" i="25"/>
  <c r="Q12" i="25"/>
  <c r="U40" i="25"/>
  <c r="X40" i="25"/>
  <c r="T7" i="25"/>
  <c r="I24" i="25"/>
  <c r="O7" i="25"/>
  <c r="K7" i="25"/>
  <c r="U7" i="25"/>
  <c r="M32" i="25"/>
  <c r="M48" i="25"/>
  <c r="S16" i="25"/>
  <c r="K16" i="25"/>
  <c r="K24" i="25"/>
  <c r="T32" i="25"/>
  <c r="R16" i="25"/>
  <c r="U24" i="25"/>
  <c r="P24" i="25"/>
  <c r="V12" i="25"/>
  <c r="K12" i="25"/>
  <c r="Y12" i="25"/>
  <c r="V40" i="25"/>
  <c r="R40" i="25"/>
  <c r="J16" i="25"/>
  <c r="Q7" i="25"/>
  <c r="L7" i="25"/>
  <c r="I40" i="25"/>
  <c r="X7" i="25"/>
  <c r="M9" i="25"/>
  <c r="R29" i="25"/>
  <c r="R9" i="25"/>
  <c r="N37" i="25"/>
  <c r="M13" i="25"/>
  <c r="S9" i="25"/>
  <c r="O33" i="25"/>
  <c r="N9" i="25"/>
  <c r="Y13" i="25"/>
  <c r="U21" i="25"/>
  <c r="P17" i="25"/>
  <c r="X17" i="25"/>
  <c r="R13" i="25"/>
  <c r="T9" i="25"/>
  <c r="V21" i="25"/>
  <c r="O21" i="25"/>
  <c r="I21" i="25"/>
  <c r="N13" i="25"/>
  <c r="Y17" i="25"/>
  <c r="Q9" i="25"/>
  <c r="S21" i="25"/>
  <c r="O29" i="25"/>
  <c r="Q13" i="25"/>
  <c r="I29" i="25"/>
  <c r="J29" i="25"/>
  <c r="I9" i="25"/>
  <c r="P13" i="25"/>
  <c r="P9" i="25"/>
  <c r="M25" i="25"/>
  <c r="T21" i="25"/>
  <c r="K29" i="25"/>
  <c r="K37" i="25"/>
  <c r="R21" i="25"/>
  <c r="X13" i="25"/>
  <c r="X29" i="25"/>
  <c r="O13" i="25"/>
  <c r="N21" i="25"/>
  <c r="L13" i="25"/>
  <c r="J13" i="25"/>
  <c r="V37" i="25"/>
  <c r="Y9" i="25"/>
  <c r="U13" i="25"/>
  <c r="K33" i="25"/>
  <c r="L21" i="25"/>
  <c r="K21" i="25"/>
  <c r="W21" i="25"/>
  <c r="P21" i="25"/>
  <c r="S13" i="25"/>
  <c r="X21" i="25"/>
  <c r="J21" i="25"/>
  <c r="S29" i="25"/>
  <c r="Y51" i="25"/>
  <c r="U31" i="25"/>
  <c r="S39" i="25"/>
  <c r="N47" i="25"/>
  <c r="K51" i="25"/>
  <c r="O47" i="25"/>
  <c r="W55" i="25"/>
  <c r="Q51" i="25"/>
  <c r="Y24" i="25"/>
  <c r="T40" i="25"/>
  <c r="S48" i="25"/>
  <c r="L40" i="25"/>
  <c r="W40" i="25"/>
  <c r="O40" i="25"/>
  <c r="M12" i="25"/>
  <c r="I12" i="25"/>
  <c r="J12" i="25"/>
  <c r="I16" i="25"/>
  <c r="Y54" i="25"/>
  <c r="O48" i="25"/>
  <c r="P40" i="25"/>
  <c r="Q40" i="25"/>
  <c r="J40" i="25"/>
  <c r="W12" i="25"/>
  <c r="L12" i="25"/>
  <c r="Y46" i="25"/>
  <c r="M42" i="25"/>
  <c r="O46" i="25"/>
  <c r="M52" i="25"/>
  <c r="M50" i="25"/>
  <c r="R54" i="25"/>
  <c r="Y50" i="25"/>
  <c r="Y39" i="25"/>
  <c r="Y55" i="25"/>
  <c r="L55" i="25"/>
  <c r="U15" i="25"/>
  <c r="L47" i="25"/>
  <c r="L51" i="25"/>
  <c r="T47" i="25"/>
  <c r="R47" i="25"/>
  <c r="V47" i="25"/>
  <c r="P31" i="25"/>
  <c r="X47" i="25"/>
  <c r="N43" i="25"/>
  <c r="S47" i="25"/>
  <c r="U43" i="25"/>
  <c r="W43" i="25"/>
  <c r="V55" i="25"/>
  <c r="P23" i="25"/>
  <c r="K55" i="25"/>
  <c r="M51" i="25"/>
  <c r="Q35" i="25"/>
  <c r="U51" i="25"/>
  <c r="Q55" i="25"/>
  <c r="O55" i="25"/>
  <c r="J19" i="25"/>
  <c r="I35" i="25"/>
  <c r="I55" i="25"/>
  <c r="Y43" i="25"/>
  <c r="R55" i="25"/>
  <c r="W19" i="25"/>
  <c r="T35" i="25"/>
  <c r="V43" i="25"/>
  <c r="S43" i="25"/>
  <c r="X43" i="25"/>
  <c r="M43" i="25"/>
  <c r="P43" i="25"/>
  <c r="O43" i="25"/>
  <c r="X55" i="25"/>
  <c r="T31" i="25"/>
  <c r="T55" i="25"/>
  <c r="N55" i="25"/>
  <c r="V51" i="25"/>
  <c r="O51" i="25"/>
  <c r="P51" i="25"/>
  <c r="M55" i="25"/>
  <c r="L23" i="25"/>
  <c r="J51" i="25"/>
  <c r="I43" i="25"/>
  <c r="R11" i="25"/>
  <c r="L15" i="25"/>
  <c r="Y47" i="25"/>
  <c r="M11" i="25"/>
  <c r="S15" i="25"/>
  <c r="L43" i="25"/>
  <c r="W51" i="25"/>
  <c r="Q47" i="25"/>
  <c r="V31" i="25"/>
  <c r="U35" i="25"/>
  <c r="M47" i="25"/>
  <c r="W47" i="25"/>
  <c r="K43" i="25"/>
  <c r="K47" i="25"/>
  <c r="T43" i="25"/>
  <c r="V39" i="25"/>
  <c r="S27" i="25"/>
  <c r="X35" i="25"/>
  <c r="R51" i="25"/>
  <c r="R43" i="25"/>
  <c r="U55" i="25"/>
  <c r="K27" i="25"/>
  <c r="P55" i="25"/>
  <c r="T51" i="25"/>
  <c r="U23" i="25"/>
  <c r="J55" i="25"/>
  <c r="I47" i="25"/>
  <c r="K52" i="25"/>
  <c r="Y27" i="25"/>
  <c r="P15" i="25"/>
  <c r="O11" i="25"/>
  <c r="P11" i="25"/>
  <c r="X11" i="25"/>
  <c r="Q15" i="25"/>
  <c r="V15" i="25"/>
  <c r="N15" i="25"/>
  <c r="M19" i="25"/>
  <c r="M39" i="25"/>
  <c r="T52" i="25"/>
  <c r="L19" i="25"/>
  <c r="X31" i="25"/>
  <c r="L31" i="25"/>
  <c r="O35" i="25"/>
  <c r="L35" i="25"/>
  <c r="M35" i="25"/>
  <c r="N39" i="25"/>
  <c r="W23" i="25"/>
  <c r="Q31" i="25"/>
  <c r="X19" i="25"/>
  <c r="X23" i="25"/>
  <c r="S31" i="25"/>
  <c r="R27" i="25"/>
  <c r="X27" i="25"/>
  <c r="V42" i="25"/>
  <c r="O27" i="25"/>
  <c r="Q23" i="25"/>
  <c r="J23" i="25"/>
  <c r="I23" i="25"/>
  <c r="I15" i="25"/>
  <c r="W42" i="25"/>
  <c r="Y31" i="25"/>
  <c r="M46" i="25"/>
  <c r="K11" i="25"/>
  <c r="S11" i="25"/>
  <c r="Y11" i="25"/>
  <c r="K15" i="25"/>
  <c r="M15" i="25"/>
  <c r="X15" i="25"/>
  <c r="Y15" i="25"/>
  <c r="K46" i="25"/>
  <c r="Y52" i="25"/>
  <c r="T19" i="25"/>
  <c r="K31" i="25"/>
  <c r="O31" i="25"/>
  <c r="R35" i="25"/>
  <c r="P35" i="25"/>
  <c r="V19" i="25"/>
  <c r="W46" i="25"/>
  <c r="K23" i="25"/>
  <c r="U19" i="25"/>
  <c r="O23" i="25"/>
  <c r="V27" i="25"/>
  <c r="K35" i="25"/>
  <c r="U42" i="25"/>
  <c r="N11" i="25"/>
  <c r="R23" i="25"/>
  <c r="Q27" i="25"/>
  <c r="J27" i="25"/>
  <c r="J11" i="25"/>
  <c r="I27" i="25"/>
  <c r="I11" i="25"/>
  <c r="Y19" i="25"/>
  <c r="Y35" i="25"/>
  <c r="Q11" i="25"/>
  <c r="U11" i="25"/>
  <c r="T11" i="25"/>
  <c r="T15" i="25"/>
  <c r="O15" i="25"/>
  <c r="W15" i="25"/>
  <c r="M23" i="25"/>
  <c r="X46" i="25"/>
  <c r="M27" i="25"/>
  <c r="N19" i="25"/>
  <c r="P19" i="25"/>
  <c r="N31" i="25"/>
  <c r="W31" i="25"/>
  <c r="S35" i="25"/>
  <c r="N35" i="25"/>
  <c r="T27" i="25"/>
  <c r="W35" i="25"/>
  <c r="O19" i="25"/>
  <c r="S19" i="25"/>
  <c r="V23" i="25"/>
  <c r="S23" i="25"/>
  <c r="T23" i="25"/>
  <c r="U27" i="25"/>
  <c r="N27" i="25"/>
  <c r="V35" i="25"/>
  <c r="W27" i="25"/>
  <c r="V11" i="25"/>
  <c r="Q19" i="25"/>
  <c r="J15" i="25"/>
  <c r="I31" i="25"/>
  <c r="U8" i="25"/>
  <c r="P45" i="25"/>
  <c r="Y26" i="25"/>
  <c r="W49" i="25"/>
  <c r="K49" i="25"/>
  <c r="I49" i="25"/>
  <c r="J53" i="25"/>
  <c r="N26" i="25"/>
  <c r="T26" i="25"/>
  <c r="W53" i="25"/>
  <c r="N41" i="25"/>
  <c r="P38" i="25"/>
  <c r="J30" i="25"/>
  <c r="L26" i="25"/>
  <c r="S38" i="25"/>
  <c r="Y30" i="25"/>
  <c r="M26" i="25"/>
  <c r="N53" i="25"/>
  <c r="N14" i="25"/>
  <c r="U49" i="25"/>
  <c r="R53" i="25"/>
  <c r="L10" i="25"/>
  <c r="U34" i="25"/>
  <c r="S30" i="25"/>
  <c r="O30" i="25"/>
  <c r="S34" i="25"/>
  <c r="U30" i="25"/>
  <c r="N34" i="25"/>
  <c r="S53" i="25"/>
  <c r="T41" i="25"/>
  <c r="X49" i="25"/>
  <c r="V49" i="25"/>
  <c r="R30" i="25"/>
  <c r="T49" i="25"/>
  <c r="X38" i="25"/>
  <c r="O45" i="25"/>
  <c r="T10" i="25"/>
  <c r="U45" i="25"/>
  <c r="K45" i="25"/>
  <c r="U26" i="25"/>
  <c r="Q30" i="25"/>
  <c r="K34" i="25"/>
  <c r="Q26" i="25"/>
  <c r="K26" i="25"/>
  <c r="X26" i="25"/>
  <c r="W34" i="25"/>
  <c r="R34" i="25"/>
  <c r="Y14" i="25"/>
  <c r="M34" i="25"/>
  <c r="V53" i="25"/>
  <c r="Q41" i="25"/>
  <c r="Q49" i="25"/>
  <c r="P49" i="25"/>
  <c r="M6" i="25"/>
  <c r="R38" i="25"/>
  <c r="X45" i="25"/>
  <c r="R45" i="25"/>
  <c r="T45" i="25"/>
  <c r="I45" i="25"/>
  <c r="J41" i="25"/>
  <c r="Q34" i="25"/>
  <c r="N18" i="25"/>
  <c r="K30" i="25"/>
  <c r="N30" i="25"/>
  <c r="T30" i="25"/>
  <c r="Y34" i="25"/>
  <c r="Y18" i="25"/>
  <c r="M30" i="25"/>
  <c r="M38" i="25"/>
  <c r="N8" i="25"/>
  <c r="L8" i="25"/>
  <c r="R8" i="25"/>
  <c r="K53" i="25"/>
  <c r="L53" i="25"/>
  <c r="U38" i="25"/>
  <c r="Q6" i="25"/>
  <c r="N6" i="25"/>
  <c r="S41" i="25"/>
  <c r="M49" i="25"/>
  <c r="L49" i="25"/>
  <c r="Y49" i="25"/>
  <c r="X30" i="25"/>
  <c r="O53" i="25"/>
  <c r="X53" i="25"/>
  <c r="T53" i="25"/>
  <c r="U53" i="25"/>
  <c r="Q38" i="25"/>
  <c r="T38" i="25"/>
  <c r="W38" i="25"/>
  <c r="Q45" i="25"/>
  <c r="S45" i="25"/>
  <c r="M45" i="25"/>
  <c r="V45" i="25"/>
  <c r="J45" i="25"/>
  <c r="J26" i="25"/>
  <c r="J34" i="25"/>
  <c r="W10" i="25"/>
  <c r="S26" i="25"/>
  <c r="V38" i="25"/>
  <c r="P26" i="25"/>
  <c r="V34" i="25"/>
  <c r="R26" i="25"/>
  <c r="X34" i="25"/>
  <c r="L34" i="25"/>
  <c r="V30" i="25"/>
  <c r="V26" i="25"/>
  <c r="Y22" i="25"/>
  <c r="Y38" i="25"/>
  <c r="Y6" i="25"/>
  <c r="Q53" i="25"/>
  <c r="M53" i="25"/>
  <c r="Y53" i="25"/>
  <c r="R49" i="25"/>
  <c r="N49" i="25"/>
  <c r="S49" i="25"/>
  <c r="P30" i="25"/>
  <c r="P53" i="25"/>
  <c r="L38" i="25"/>
  <c r="O38" i="25"/>
  <c r="L45" i="25"/>
  <c r="I38" i="25"/>
  <c r="N45" i="25"/>
  <c r="J49" i="25"/>
  <c r="J38" i="25"/>
  <c r="O34" i="25"/>
  <c r="O26" i="25"/>
  <c r="L30" i="25"/>
  <c r="R10" i="25"/>
  <c r="T34" i="25"/>
  <c r="S22" i="25"/>
  <c r="W26" i="25"/>
  <c r="K38" i="25"/>
  <c r="W30" i="25"/>
  <c r="P14" i="25"/>
  <c r="W45" i="25"/>
  <c r="P34" i="25"/>
  <c r="Y8" i="25"/>
  <c r="M54" i="25"/>
  <c r="Y10" i="25"/>
  <c r="O8" i="25"/>
  <c r="V8" i="25"/>
  <c r="R33" i="25"/>
  <c r="X6" i="25"/>
  <c r="X48" i="25"/>
  <c r="N48" i="25"/>
  <c r="U48" i="25"/>
  <c r="K50" i="25"/>
  <c r="S44" i="25"/>
  <c r="Q48" i="25"/>
  <c r="U10" i="25"/>
  <c r="V29" i="25"/>
  <c r="N29" i="25"/>
  <c r="M37" i="25"/>
  <c r="Q29" i="25"/>
  <c r="Q37" i="25"/>
  <c r="I37" i="25"/>
  <c r="N33" i="25"/>
  <c r="J37" i="25"/>
  <c r="M29" i="25"/>
  <c r="O10" i="25"/>
  <c r="M14" i="25"/>
  <c r="R18" i="25"/>
  <c r="S37" i="25"/>
  <c r="O22" i="25"/>
  <c r="Q33" i="25"/>
  <c r="Y33" i="25"/>
  <c r="K6" i="25"/>
  <c r="R6" i="25"/>
  <c r="R37" i="25"/>
  <c r="T48" i="25"/>
  <c r="T44" i="25"/>
  <c r="X10" i="25"/>
  <c r="W37" i="25"/>
  <c r="L37" i="25"/>
  <c r="N10" i="25"/>
  <c r="P29" i="25"/>
  <c r="I10" i="25"/>
  <c r="T37" i="25"/>
  <c r="I48" i="25"/>
  <c r="V10" i="25"/>
  <c r="U29" i="25"/>
  <c r="O14" i="25"/>
  <c r="M33" i="25"/>
  <c r="L48" i="25"/>
  <c r="P48" i="25"/>
  <c r="V50" i="25"/>
  <c r="R48" i="25"/>
  <c r="P50" i="25"/>
  <c r="W48" i="25"/>
  <c r="M10" i="25"/>
  <c r="O37" i="25"/>
  <c r="X37" i="25"/>
  <c r="K10" i="25"/>
  <c r="P37" i="25"/>
  <c r="L29" i="25"/>
  <c r="J10" i="25"/>
  <c r="J48" i="25"/>
  <c r="T29" i="25"/>
  <c r="U37" i="25"/>
  <c r="S10" i="25"/>
  <c r="Q10" i="25"/>
  <c r="I36" i="25"/>
  <c r="V36" i="25"/>
  <c r="Y32" i="25"/>
  <c r="W32" i="25"/>
  <c r="X32" i="25"/>
  <c r="S32" i="25"/>
  <c r="I32" i="25"/>
  <c r="J32" i="25"/>
  <c r="O32" i="25"/>
  <c r="Q32" i="25"/>
  <c r="U32" i="25"/>
  <c r="V32" i="25"/>
  <c r="R32" i="25"/>
  <c r="K32" i="25"/>
  <c r="P32" i="25"/>
  <c r="S28" i="25"/>
  <c r="J28" i="25"/>
  <c r="P28" i="25"/>
  <c r="I6" i="25"/>
  <c r="L6" i="25"/>
  <c r="O6" i="25"/>
  <c r="W6" i="25"/>
  <c r="S6" i="25"/>
  <c r="J6" i="25"/>
  <c r="P6" i="25"/>
  <c r="U6" i="25"/>
  <c r="V6" i="25"/>
  <c r="I46" i="25"/>
  <c r="J46" i="25"/>
  <c r="R46" i="25"/>
  <c r="T46" i="25"/>
  <c r="L46" i="25"/>
  <c r="N46" i="25"/>
  <c r="Q46" i="25"/>
  <c r="U46" i="25"/>
  <c r="V46" i="25"/>
  <c r="S46" i="25"/>
  <c r="I42" i="25"/>
  <c r="O42" i="25"/>
  <c r="L42" i="25"/>
  <c r="P42" i="25"/>
  <c r="X42" i="25"/>
  <c r="Q42" i="25"/>
  <c r="K42" i="25"/>
  <c r="N42" i="25"/>
  <c r="S42" i="25"/>
  <c r="J42" i="25"/>
  <c r="R42" i="25"/>
  <c r="T42" i="25"/>
  <c r="J39" i="25"/>
  <c r="I39" i="25"/>
  <c r="K39" i="25"/>
  <c r="W39" i="25"/>
  <c r="O39" i="25"/>
  <c r="L39" i="25"/>
  <c r="T39" i="25"/>
  <c r="Q39" i="25"/>
  <c r="P39" i="25"/>
  <c r="R39" i="25"/>
  <c r="X39" i="25"/>
  <c r="J9" i="25"/>
  <c r="O9" i="25"/>
  <c r="L9" i="25"/>
  <c r="W9" i="25"/>
  <c r="V9" i="25"/>
  <c r="K9" i="25"/>
  <c r="T50" i="25"/>
  <c r="Q50" i="25"/>
  <c r="X50" i="25"/>
  <c r="U50" i="25"/>
  <c r="J50" i="25"/>
  <c r="I50" i="25"/>
  <c r="R50" i="25"/>
  <c r="L50" i="25"/>
  <c r="S50" i="25"/>
  <c r="O50" i="25"/>
  <c r="W50" i="25"/>
  <c r="I54" i="25"/>
  <c r="O54" i="25"/>
  <c r="X54" i="25"/>
  <c r="U54" i="25"/>
  <c r="P54" i="25"/>
  <c r="S54" i="25"/>
  <c r="W54" i="25"/>
  <c r="V54" i="25"/>
  <c r="T54" i="25"/>
  <c r="N54" i="25"/>
  <c r="K54" i="25"/>
  <c r="L54" i="25"/>
  <c r="Q54" i="25"/>
  <c r="I22" i="25"/>
  <c r="P22" i="25"/>
  <c r="U22" i="25"/>
  <c r="K22" i="25"/>
  <c r="X22" i="25"/>
  <c r="N22" i="25"/>
  <c r="R22" i="25"/>
  <c r="L22" i="25"/>
  <c r="Q22" i="25"/>
  <c r="J22" i="25"/>
  <c r="V22" i="25"/>
  <c r="W22" i="25"/>
  <c r="M22" i="25"/>
  <c r="I18" i="25"/>
  <c r="O18" i="25"/>
  <c r="X18" i="25"/>
  <c r="L18" i="25"/>
  <c r="P18" i="25"/>
  <c r="W18" i="25"/>
  <c r="T18" i="25"/>
  <c r="U18" i="25"/>
  <c r="V18" i="25"/>
  <c r="K18" i="25"/>
  <c r="M18" i="25"/>
  <c r="S18" i="25"/>
  <c r="Q18" i="25"/>
  <c r="J14" i="25"/>
  <c r="R14" i="25"/>
  <c r="T14" i="25"/>
  <c r="X14" i="25"/>
  <c r="U14" i="25"/>
  <c r="L14" i="25"/>
  <c r="I14" i="25"/>
  <c r="K14" i="25"/>
  <c r="V14" i="25"/>
  <c r="Q14" i="25"/>
  <c r="S14" i="25"/>
  <c r="L28" i="25"/>
  <c r="V28" i="25"/>
  <c r="N28" i="25"/>
  <c r="I28" i="25"/>
  <c r="U28" i="25"/>
  <c r="Y28" i="25"/>
  <c r="W28" i="25"/>
  <c r="X28" i="25"/>
  <c r="R28" i="25"/>
  <c r="T28" i="25"/>
  <c r="O28" i="25"/>
  <c r="Q28" i="25"/>
  <c r="J8" i="25"/>
  <c r="P8" i="25"/>
  <c r="W8" i="25"/>
  <c r="S8" i="25"/>
  <c r="M28" i="25"/>
  <c r="K8" i="25"/>
  <c r="T8" i="25"/>
  <c r="M8" i="25"/>
  <c r="K28" i="25"/>
  <c r="T33" i="25"/>
  <c r="S33" i="25"/>
  <c r="I33" i="25"/>
  <c r="V33" i="25"/>
  <c r="U33" i="25"/>
  <c r="J33" i="25"/>
  <c r="X33" i="25"/>
  <c r="W33" i="25"/>
  <c r="L33" i="25"/>
  <c r="U17" i="25"/>
  <c r="K17" i="25"/>
  <c r="I17" i="25"/>
  <c r="V17" i="25"/>
  <c r="N17" i="25"/>
  <c r="J17" i="25"/>
  <c r="Q17" i="25"/>
  <c r="W17" i="25"/>
  <c r="L17" i="25"/>
  <c r="R17" i="25"/>
  <c r="O17" i="25"/>
  <c r="S17" i="25"/>
  <c r="T17" i="25"/>
  <c r="J52" i="25"/>
  <c r="R52" i="25"/>
  <c r="P52" i="25"/>
  <c r="Q52" i="25"/>
  <c r="U52" i="25"/>
  <c r="X52" i="25"/>
  <c r="N52" i="25"/>
  <c r="V52" i="25"/>
  <c r="I52" i="25"/>
  <c r="O52" i="25"/>
  <c r="L52" i="25"/>
  <c r="S52" i="25"/>
  <c r="P36" i="25"/>
  <c r="L36" i="25"/>
  <c r="O36" i="25"/>
  <c r="R36" i="25"/>
  <c r="J36" i="25"/>
  <c r="X36" i="25"/>
  <c r="W36" i="25"/>
  <c r="T36" i="25"/>
  <c r="K36" i="25"/>
  <c r="Y36" i="25"/>
  <c r="S36" i="25"/>
  <c r="Y20" i="25"/>
  <c r="I20" i="25"/>
  <c r="J20" i="25"/>
  <c r="W20" i="25"/>
  <c r="R20" i="25"/>
  <c r="U20" i="25"/>
  <c r="S20" i="25"/>
  <c r="L20" i="25"/>
  <c r="Q20" i="25"/>
  <c r="X20" i="25"/>
  <c r="O20" i="25"/>
  <c r="P20" i="25"/>
  <c r="N20" i="25"/>
  <c r="M20" i="25"/>
  <c r="Q8" i="25"/>
  <c r="X8" i="25"/>
  <c r="O44" i="25"/>
  <c r="I44" i="25"/>
  <c r="R44" i="25"/>
  <c r="L44" i="25"/>
  <c r="X44" i="25"/>
  <c r="W44" i="25"/>
  <c r="N44" i="25"/>
  <c r="Y44" i="25"/>
  <c r="K44" i="25"/>
  <c r="P44" i="25"/>
  <c r="V44" i="25"/>
  <c r="U44" i="25"/>
  <c r="K41" i="25"/>
  <c r="X41" i="25"/>
  <c r="M41" i="25"/>
  <c r="L41" i="25"/>
  <c r="R41" i="25"/>
  <c r="U41" i="25"/>
  <c r="V41" i="25"/>
  <c r="I41" i="25"/>
  <c r="O41" i="25"/>
  <c r="W41" i="25"/>
  <c r="P41" i="25"/>
  <c r="N25" i="25"/>
  <c r="U25" i="25"/>
  <c r="T25" i="25"/>
  <c r="O25" i="25"/>
  <c r="R25" i="25"/>
  <c r="S25" i="25"/>
  <c r="Y25" i="25"/>
  <c r="X25" i="25"/>
  <c r="I25" i="25"/>
  <c r="L25" i="25"/>
  <c r="Q25" i="25"/>
  <c r="W25" i="25"/>
  <c r="P25" i="25"/>
  <c r="V25" i="25"/>
  <c r="K25" i="25"/>
  <c r="W56" i="25" l="1"/>
  <c r="J32" i="26" s="1"/>
  <c r="M32" i="26" s="1"/>
  <c r="P56" i="25"/>
  <c r="J26" i="26" s="1"/>
  <c r="M26" i="26" s="1"/>
  <c r="X56" i="25"/>
  <c r="J33" i="26" s="1"/>
  <c r="M33" i="26" s="1"/>
  <c r="I56" i="25"/>
  <c r="J14" i="26" s="1"/>
  <c r="M14" i="26" s="1"/>
  <c r="K56" i="25"/>
  <c r="J16" i="26" s="1"/>
  <c r="M16" i="26" s="1"/>
  <c r="Q56" i="25"/>
  <c r="J27" i="26" s="1"/>
  <c r="M27" i="26" s="1"/>
  <c r="V56" i="25"/>
  <c r="J31" i="26" s="1"/>
  <c r="M31" i="26" s="1"/>
  <c r="R56" i="25"/>
  <c r="J28" i="26" s="1"/>
  <c r="M28" i="26" s="1"/>
  <c r="N56" i="25"/>
  <c r="J23" i="26" s="1"/>
  <c r="M23" i="26" s="1"/>
  <c r="J56" i="25"/>
  <c r="J15" i="26" s="1"/>
  <c r="M15" i="26" s="1"/>
  <c r="S56" i="25"/>
  <c r="J29" i="26" s="1"/>
  <c r="M29" i="26" s="1"/>
  <c r="O56" i="25"/>
  <c r="J25" i="26" s="1"/>
  <c r="M25" i="26" s="1"/>
  <c r="T56" i="25"/>
  <c r="J30" i="26" s="1"/>
  <c r="M30" i="26" s="1"/>
  <c r="U56" i="25"/>
  <c r="J24" i="26" s="1"/>
  <c r="M24" i="26" s="1"/>
  <c r="Y56" i="25"/>
  <c r="J34" i="26" s="1"/>
  <c r="M34" i="26" s="1"/>
  <c r="L56" i="25"/>
  <c r="J17" i="26" s="1"/>
  <c r="M17" i="26" s="1"/>
  <c r="M56" i="25"/>
  <c r="J18" i="26" s="1"/>
  <c r="M18" i="26" s="1"/>
  <c r="M19" i="26" l="1"/>
  <c r="M37" i="26" s="1"/>
  <c r="D9" i="26" s="1"/>
  <c r="M35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所沢西体育</author>
    <author xml:space="preserve"> </author>
  </authors>
  <commentList>
    <comment ref="G9" authorId="0" shapeId="0" xr:uid="{00000000-0006-0000-0000-000001000000}">
      <text>
        <r>
          <rPr>
            <b/>
            <sz val="9"/>
            <rFont val="ＭＳ Ｐゴシック"/>
            <family val="3"/>
            <charset val="128"/>
          </rPr>
          <t>1989/6/2のように西暦で入れてください</t>
        </r>
      </text>
    </comment>
    <comment ref="I9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左欄の生年月日を西暦で入力すると自動的に表示します</t>
        </r>
      </text>
    </comment>
    <comment ref="G10" authorId="0" shapeId="0" xr:uid="{00000000-0006-0000-0000-000003000000}">
      <text>
        <r>
          <rPr>
            <b/>
            <sz val="9"/>
            <rFont val="ＭＳ Ｐゴシック"/>
            <family val="3"/>
            <charset val="128"/>
          </rPr>
          <t>1989/6/2のように西暦で入れてください</t>
        </r>
      </text>
    </comment>
  </commentList>
</comments>
</file>

<file path=xl/sharedStrings.xml><?xml version="1.0" encoding="utf-8"?>
<sst xmlns="http://schemas.openxmlformats.org/spreadsheetml/2006/main" count="814" uniqueCount="177">
  <si>
    <t>都道府県名</t>
    <rPh sb="0" eb="4">
      <t>トドウフケン</t>
    </rPh>
    <rPh sb="4" eb="5">
      <t>メイ</t>
    </rPh>
    <phoneticPr fontId="5"/>
  </si>
  <si>
    <t>選手番号</t>
    <rPh sb="0" eb="2">
      <t>センシュ</t>
    </rPh>
    <rPh sb="2" eb="4">
      <t>バンゴウ</t>
    </rPh>
    <phoneticPr fontId="5"/>
  </si>
  <si>
    <t>生年月日</t>
    <rPh sb="0" eb="2">
      <t>セイネン</t>
    </rPh>
    <rPh sb="2" eb="4">
      <t>ガッピ</t>
    </rPh>
    <phoneticPr fontId="5"/>
  </si>
  <si>
    <t>選手名（ふりがな）</t>
    <rPh sb="0" eb="3">
      <t>センシュメイ</t>
    </rPh>
    <phoneticPr fontId="5"/>
  </si>
  <si>
    <t>選手名（漢字）</t>
    <rPh sb="0" eb="3">
      <t>センシュメイ</t>
    </rPh>
    <rPh sb="4" eb="6">
      <t>カンジ</t>
    </rPh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</si>
  <si>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</si>
  <si>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</si>
  <si>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昭和</t>
    <rPh sb="0" eb="2">
      <t>ショウワ</t>
    </rPh>
    <phoneticPr fontId="5"/>
  </si>
  <si>
    <t>大正</t>
    <rPh sb="0" eb="2">
      <t>タイショウ</t>
    </rPh>
    <phoneticPr fontId="5"/>
  </si>
  <si>
    <t>平成</t>
    <rPh sb="0" eb="2">
      <t>ヘイセイ</t>
    </rPh>
    <phoneticPr fontId="5"/>
  </si>
  <si>
    <t>性別</t>
    <rPh sb="0" eb="2">
      <t>セイベツ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</si>
  <si>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</si>
  <si>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</si>
  <si>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↓</t>
    <phoneticPr fontId="5"/>
  </si>
  <si>
    <t>一般男子団体（ＭＴ）</t>
    <rPh sb="0" eb="2">
      <t>イッパン</t>
    </rPh>
    <rPh sb="2" eb="4">
      <t>ダンシ</t>
    </rPh>
    <rPh sb="4" eb="6">
      <t>ダンタイ</t>
    </rPh>
    <phoneticPr fontId="5"/>
  </si>
  <si>
    <t>監督</t>
    <rPh sb="0" eb="2">
      <t>カントク</t>
    </rPh>
    <phoneticPr fontId="5"/>
  </si>
  <si>
    <t>コーチ</t>
    <phoneticPr fontId="5"/>
  </si>
  <si>
    <t>マネージャー</t>
    <phoneticPr fontId="5"/>
  </si>
  <si>
    <t>選手１</t>
    <rPh sb="0" eb="2">
      <t>センシュ</t>
    </rPh>
    <phoneticPr fontId="5"/>
  </si>
  <si>
    <t>選手２</t>
    <rPh sb="0" eb="2">
      <t>センシュ</t>
    </rPh>
    <phoneticPr fontId="5"/>
  </si>
  <si>
    <t>選手３</t>
    <rPh sb="0" eb="2">
      <t>センシュ</t>
    </rPh>
    <phoneticPr fontId="5"/>
  </si>
  <si>
    <t>選手４</t>
    <rPh sb="0" eb="2">
      <t>センシュ</t>
    </rPh>
    <phoneticPr fontId="5"/>
  </si>
  <si>
    <t>選手５</t>
    <rPh sb="0" eb="2">
      <t>センシュ</t>
    </rPh>
    <phoneticPr fontId="5"/>
  </si>
  <si>
    <t>選手６</t>
    <rPh sb="0" eb="2">
      <t>センシュ</t>
    </rPh>
    <phoneticPr fontId="5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</si>
  <si>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5"/>
  </si>
  <si>
    <t>印</t>
    <rPh sb="0" eb="1">
      <t>イン</t>
    </rPh>
    <phoneticPr fontId="5"/>
  </si>
  <si>
    <t>一般女子団体（ＷＴ）</t>
    <rPh sb="0" eb="2">
      <t>イッパン</t>
    </rPh>
    <rPh sb="2" eb="4">
      <t>ジョシ</t>
    </rPh>
    <rPh sb="4" eb="6">
      <t>ダンタイ</t>
    </rPh>
    <phoneticPr fontId="5"/>
  </si>
  <si>
    <t>選手７</t>
    <rPh sb="0" eb="2">
      <t>センシュ</t>
    </rPh>
    <phoneticPr fontId="5"/>
  </si>
  <si>
    <t>選手８</t>
    <rPh sb="0" eb="2">
      <t>センシュ</t>
    </rPh>
    <phoneticPr fontId="5"/>
  </si>
  <si>
    <t>選手９</t>
    <rPh sb="0" eb="2">
      <t>センシュ</t>
    </rPh>
    <phoneticPr fontId="5"/>
  </si>
  <si>
    <t>組１</t>
    <rPh sb="0" eb="1">
      <t>クミ</t>
    </rPh>
    <phoneticPr fontId="5"/>
  </si>
  <si>
    <t>組２</t>
    <rPh sb="0" eb="1">
      <t>クミ</t>
    </rPh>
    <phoneticPr fontId="5"/>
  </si>
  <si>
    <t>組３</t>
    <rPh sb="0" eb="1">
      <t>クミ</t>
    </rPh>
    <phoneticPr fontId="5"/>
  </si>
  <si>
    <t>組４</t>
    <rPh sb="0" eb="1">
      <t>クミ</t>
    </rPh>
    <phoneticPr fontId="5"/>
  </si>
  <si>
    <t>組５</t>
    <rPh sb="0" eb="1">
      <t>クミ</t>
    </rPh>
    <phoneticPr fontId="5"/>
  </si>
  <si>
    <t>組６</t>
    <rPh sb="0" eb="1">
      <t>クミ</t>
    </rPh>
    <phoneticPr fontId="5"/>
  </si>
  <si>
    <t>組７</t>
    <rPh sb="0" eb="1">
      <t>クミ</t>
    </rPh>
    <phoneticPr fontId="5"/>
  </si>
  <si>
    <t>組８</t>
    <rPh sb="0" eb="1">
      <t>クミ</t>
    </rPh>
    <phoneticPr fontId="5"/>
  </si>
  <si>
    <t>組９</t>
    <rPh sb="0" eb="1">
      <t>クミ</t>
    </rPh>
    <phoneticPr fontId="5"/>
  </si>
  <si>
    <t>組１０</t>
    <rPh sb="0" eb="1">
      <t>クミ</t>
    </rPh>
    <phoneticPr fontId="5"/>
  </si>
  <si>
    <t>組１１</t>
    <rPh sb="0" eb="1">
      <t>クミ</t>
    </rPh>
    <phoneticPr fontId="5"/>
  </si>
  <si>
    <t>組１２</t>
    <rPh sb="0" eb="1">
      <t>クミ</t>
    </rPh>
    <phoneticPr fontId="5"/>
  </si>
  <si>
    <t>一般女子複（ＷＤ）</t>
    <rPh sb="0" eb="2">
      <t>イッパン</t>
    </rPh>
    <rPh sb="2" eb="4">
      <t>ジョシ</t>
    </rPh>
    <rPh sb="4" eb="5">
      <t>フク</t>
    </rPh>
    <phoneticPr fontId="5"/>
  </si>
  <si>
    <t>一般男子複（ＭＤ）</t>
    <rPh sb="0" eb="2">
      <t>イッパン</t>
    </rPh>
    <rPh sb="2" eb="4">
      <t>ダンシ</t>
    </rPh>
    <rPh sb="4" eb="5">
      <t>フク</t>
    </rPh>
    <phoneticPr fontId="5"/>
  </si>
  <si>
    <t>男子30歳以上複（３０ＭＤ）</t>
    <rPh sb="0" eb="2">
      <t>ダンシ</t>
    </rPh>
    <rPh sb="4" eb="5">
      <t>サイ</t>
    </rPh>
    <rPh sb="5" eb="7">
      <t>イジョウ</t>
    </rPh>
    <rPh sb="7" eb="8">
      <t>フク</t>
    </rPh>
    <phoneticPr fontId="5"/>
  </si>
  <si>
    <t>男子40歳以上複（４０ＭＤ）</t>
    <rPh sb="0" eb="2">
      <t>ダンシ</t>
    </rPh>
    <rPh sb="4" eb="5">
      <t>サイ</t>
    </rPh>
    <rPh sb="5" eb="7">
      <t>イジョウ</t>
    </rPh>
    <rPh sb="7" eb="8">
      <t>フク</t>
    </rPh>
    <phoneticPr fontId="5"/>
  </si>
  <si>
    <t>男子50歳以上複（５０ＭＤ）</t>
    <rPh sb="0" eb="2">
      <t>ダンシ</t>
    </rPh>
    <rPh sb="4" eb="5">
      <t>サイ</t>
    </rPh>
    <rPh sb="5" eb="7">
      <t>イジョウ</t>
    </rPh>
    <rPh sb="7" eb="8">
      <t>フク</t>
    </rPh>
    <phoneticPr fontId="5"/>
  </si>
  <si>
    <t>男子60歳以上複（６０ＭＤ）</t>
    <rPh sb="0" eb="2">
      <t>ダンシ</t>
    </rPh>
    <rPh sb="4" eb="5">
      <t>サイ</t>
    </rPh>
    <rPh sb="5" eb="7">
      <t>イジョウ</t>
    </rPh>
    <rPh sb="7" eb="8">
      <t>フク</t>
    </rPh>
    <phoneticPr fontId="5"/>
  </si>
  <si>
    <t>男子65歳以上複（６５ＭＤ）</t>
    <rPh sb="0" eb="2">
      <t>ダンシ</t>
    </rPh>
    <rPh sb="4" eb="5">
      <t>サイ</t>
    </rPh>
    <rPh sb="5" eb="7">
      <t>イジョウ</t>
    </rPh>
    <rPh sb="7" eb="8">
      <t>フク</t>
    </rPh>
    <phoneticPr fontId="5"/>
  </si>
  <si>
    <t>男子70歳以上複（７０ＭＤ）</t>
    <rPh sb="0" eb="2">
      <t>ダンシ</t>
    </rPh>
    <rPh sb="4" eb="5">
      <t>サイ</t>
    </rPh>
    <rPh sb="5" eb="7">
      <t>イジョウ</t>
    </rPh>
    <rPh sb="7" eb="8">
      <t>フク</t>
    </rPh>
    <phoneticPr fontId="5"/>
  </si>
  <si>
    <t>女子30歳以上複（３０ＷＤ）</t>
    <rPh sb="0" eb="2">
      <t>ジョシ</t>
    </rPh>
    <rPh sb="4" eb="5">
      <t>サイ</t>
    </rPh>
    <rPh sb="5" eb="7">
      <t>イジョウ</t>
    </rPh>
    <rPh sb="7" eb="8">
      <t>フク</t>
    </rPh>
    <phoneticPr fontId="5"/>
  </si>
  <si>
    <t>女子40歳以上複（４０ＷＤ）</t>
    <rPh sb="0" eb="2">
      <t>ジョシ</t>
    </rPh>
    <rPh sb="4" eb="5">
      <t>サイ</t>
    </rPh>
    <rPh sb="5" eb="7">
      <t>イジョウ</t>
    </rPh>
    <rPh sb="7" eb="8">
      <t>フク</t>
    </rPh>
    <phoneticPr fontId="5"/>
  </si>
  <si>
    <t>№</t>
    <phoneticPr fontId="5"/>
  </si>
  <si>
    <t>団体戦</t>
    <rPh sb="0" eb="3">
      <t>ダンタイセン</t>
    </rPh>
    <phoneticPr fontId="5"/>
  </si>
  <si>
    <t>コーチ</t>
    <phoneticPr fontId="5"/>
  </si>
  <si>
    <t>マネージャー</t>
    <phoneticPr fontId="5"/>
  </si>
  <si>
    <t>選手</t>
    <rPh sb="0" eb="2">
      <t>センシュ</t>
    </rPh>
    <phoneticPr fontId="5"/>
  </si>
  <si>
    <t>一般男</t>
    <rPh sb="0" eb="2">
      <t>イッパン</t>
    </rPh>
    <rPh sb="2" eb="3">
      <t>オトコ</t>
    </rPh>
    <phoneticPr fontId="5"/>
  </si>
  <si>
    <t>一般女</t>
    <phoneticPr fontId="5"/>
  </si>
  <si>
    <t>一般D</t>
    <rPh sb="0" eb="2">
      <t>イッパン</t>
    </rPh>
    <phoneticPr fontId="5"/>
  </si>
  <si>
    <t>30D</t>
  </si>
  <si>
    <t>40D</t>
  </si>
  <si>
    <t>50D</t>
  </si>
  <si>
    <t>60D</t>
  </si>
  <si>
    <t>65D</t>
  </si>
  <si>
    <t>70D</t>
  </si>
  <si>
    <t>合　計</t>
    <rPh sb="0" eb="1">
      <t>ゴウ</t>
    </rPh>
    <rPh sb="2" eb="3">
      <t>ケイ</t>
    </rPh>
    <phoneticPr fontId="5"/>
  </si>
  <si>
    <t>標記合計</t>
  </si>
  <si>
    <t>番号</t>
    <rPh sb="0" eb="2">
      <t>バンゴウ</t>
    </rPh>
    <phoneticPr fontId="5"/>
  </si>
  <si>
    <t>適　　用</t>
    <rPh sb="0" eb="1">
      <t>テキ</t>
    </rPh>
    <rPh sb="3" eb="4">
      <t>ヨウ</t>
    </rPh>
    <phoneticPr fontId="5"/>
  </si>
  <si>
    <t>金　　　額</t>
    <rPh sb="0" eb="1">
      <t>キン</t>
    </rPh>
    <rPh sb="4" eb="5">
      <t>ガク</t>
    </rPh>
    <phoneticPr fontId="5"/>
  </si>
  <si>
    <t>参加料</t>
    <rPh sb="0" eb="3">
      <t>サンカリョウ</t>
    </rPh>
    <phoneticPr fontId="5"/>
  </si>
  <si>
    <t>参加数</t>
    <rPh sb="0" eb="3">
      <t>サンカスウ</t>
    </rPh>
    <phoneticPr fontId="5"/>
  </si>
  <si>
    <t>合　　　計</t>
    <rPh sb="0" eb="1">
      <t>ゴウ</t>
    </rPh>
    <rPh sb="4" eb="5">
      <t>ケイ</t>
    </rPh>
    <phoneticPr fontId="5"/>
  </si>
  <si>
    <t>男子団体</t>
    <rPh sb="0" eb="2">
      <t>ダンシ</t>
    </rPh>
    <rPh sb="2" eb="4">
      <t>ダンタイ</t>
    </rPh>
    <phoneticPr fontId="5"/>
  </si>
  <si>
    <t>チーム</t>
    <phoneticPr fontId="5"/>
  </si>
  <si>
    <t>×</t>
    <phoneticPr fontId="5"/>
  </si>
  <si>
    <t>チーム</t>
    <phoneticPr fontId="5"/>
  </si>
  <si>
    <t>＝</t>
    <phoneticPr fontId="5"/>
  </si>
  <si>
    <t>円</t>
    <rPh sb="0" eb="1">
      <t>エン</t>
    </rPh>
    <phoneticPr fontId="5"/>
  </si>
  <si>
    <t>MT</t>
  </si>
  <si>
    <t>女子団体</t>
    <rPh sb="0" eb="2">
      <t>ジョシ</t>
    </rPh>
    <rPh sb="2" eb="4">
      <t>ダンタイ</t>
    </rPh>
    <phoneticPr fontId="5"/>
  </si>
  <si>
    <t>WT</t>
  </si>
  <si>
    <t>男子成壮年団体</t>
    <rPh sb="0" eb="2">
      <t>ダンシ</t>
    </rPh>
    <rPh sb="2" eb="3">
      <t>ナ</t>
    </rPh>
    <rPh sb="3" eb="5">
      <t>ソウネン</t>
    </rPh>
    <rPh sb="5" eb="7">
      <t>ダンタイ</t>
    </rPh>
    <phoneticPr fontId="5"/>
  </si>
  <si>
    <t>チーム</t>
    <phoneticPr fontId="5"/>
  </si>
  <si>
    <t>×</t>
    <phoneticPr fontId="5"/>
  </si>
  <si>
    <t>チーム</t>
    <phoneticPr fontId="5"/>
  </si>
  <si>
    <t>＝</t>
    <phoneticPr fontId="5"/>
  </si>
  <si>
    <t>OBT</t>
  </si>
  <si>
    <t>×</t>
    <phoneticPr fontId="5"/>
  </si>
  <si>
    <t>一般男子複</t>
    <rPh sb="0" eb="2">
      <t>イッパン</t>
    </rPh>
    <rPh sb="2" eb="4">
      <t>ダンシ</t>
    </rPh>
    <rPh sb="4" eb="5">
      <t>フク</t>
    </rPh>
    <phoneticPr fontId="5"/>
  </si>
  <si>
    <t>組</t>
    <rPh sb="0" eb="1">
      <t>クミ</t>
    </rPh>
    <phoneticPr fontId="5"/>
  </si>
  <si>
    <t>MD</t>
  </si>
  <si>
    <t>一般女子複</t>
    <rPh sb="0" eb="2">
      <t>イッパン</t>
    </rPh>
    <rPh sb="2" eb="4">
      <t>ジョシ</t>
    </rPh>
    <rPh sb="4" eb="5">
      <t>フク</t>
    </rPh>
    <phoneticPr fontId="5"/>
  </si>
  <si>
    <t>WD</t>
  </si>
  <si>
    <t>30才以上男子複</t>
    <rPh sb="2" eb="3">
      <t>サイ</t>
    </rPh>
    <rPh sb="3" eb="5">
      <t>イジョウ</t>
    </rPh>
    <rPh sb="5" eb="7">
      <t>ダンシ</t>
    </rPh>
    <rPh sb="7" eb="8">
      <t>フク</t>
    </rPh>
    <phoneticPr fontId="5"/>
  </si>
  <si>
    <t>30MD</t>
  </si>
  <si>
    <t>40才以上男子複</t>
    <rPh sb="2" eb="3">
      <t>サイ</t>
    </rPh>
    <rPh sb="3" eb="5">
      <t>イジョウ</t>
    </rPh>
    <rPh sb="5" eb="7">
      <t>ダンシ</t>
    </rPh>
    <rPh sb="7" eb="8">
      <t>フク</t>
    </rPh>
    <phoneticPr fontId="5"/>
  </si>
  <si>
    <t>40MD</t>
  </si>
  <si>
    <t>50才以上男子複</t>
    <rPh sb="2" eb="3">
      <t>サイ</t>
    </rPh>
    <rPh sb="3" eb="5">
      <t>イジョウ</t>
    </rPh>
    <rPh sb="5" eb="7">
      <t>ダンシ</t>
    </rPh>
    <rPh sb="7" eb="8">
      <t>フク</t>
    </rPh>
    <phoneticPr fontId="5"/>
  </si>
  <si>
    <t>50MD</t>
  </si>
  <si>
    <t>60才以上男子複</t>
    <rPh sb="2" eb="3">
      <t>サイ</t>
    </rPh>
    <rPh sb="3" eb="5">
      <t>イジョウ</t>
    </rPh>
    <rPh sb="5" eb="7">
      <t>ダンシ</t>
    </rPh>
    <rPh sb="7" eb="8">
      <t>フク</t>
    </rPh>
    <phoneticPr fontId="5"/>
  </si>
  <si>
    <t>60MD</t>
  </si>
  <si>
    <t>65才以上男子複</t>
    <rPh sb="2" eb="3">
      <t>サイ</t>
    </rPh>
    <rPh sb="3" eb="5">
      <t>イジョウ</t>
    </rPh>
    <rPh sb="5" eb="7">
      <t>ダンシ</t>
    </rPh>
    <rPh sb="7" eb="8">
      <t>フク</t>
    </rPh>
    <phoneticPr fontId="5"/>
  </si>
  <si>
    <t>65MD</t>
  </si>
  <si>
    <t>30才以上女子複</t>
    <rPh sb="2" eb="3">
      <t>サイ</t>
    </rPh>
    <rPh sb="3" eb="5">
      <t>イジョウ</t>
    </rPh>
    <rPh sb="5" eb="7">
      <t>ジョシ</t>
    </rPh>
    <rPh sb="7" eb="8">
      <t>フク</t>
    </rPh>
    <phoneticPr fontId="5"/>
  </si>
  <si>
    <t>30WD</t>
  </si>
  <si>
    <t>40才以上女子複</t>
    <rPh sb="2" eb="3">
      <t>サイ</t>
    </rPh>
    <rPh sb="3" eb="5">
      <t>イジョウ</t>
    </rPh>
    <rPh sb="5" eb="7">
      <t>ジョシ</t>
    </rPh>
    <rPh sb="7" eb="8">
      <t>フク</t>
    </rPh>
    <phoneticPr fontId="5"/>
  </si>
  <si>
    <t>40WD</t>
  </si>
  <si>
    <t>70才以上男子複</t>
    <rPh sb="2" eb="3">
      <t>サイ</t>
    </rPh>
    <rPh sb="3" eb="5">
      <t>イジョウ</t>
    </rPh>
    <rPh sb="5" eb="7">
      <t>ダンシ</t>
    </rPh>
    <rPh sb="7" eb="8">
      <t>フク</t>
    </rPh>
    <phoneticPr fontId="5"/>
  </si>
  <si>
    <t>70MD</t>
  </si>
  <si>
    <t>50才以上女子複</t>
    <rPh sb="2" eb="3">
      <t>サイ</t>
    </rPh>
    <rPh sb="3" eb="5">
      <t>イジョウ</t>
    </rPh>
    <rPh sb="5" eb="7">
      <t>ジョシ</t>
    </rPh>
    <rPh sb="7" eb="8">
      <t>フク</t>
    </rPh>
    <phoneticPr fontId="5"/>
  </si>
  <si>
    <t>50WD</t>
  </si>
  <si>
    <t>小　　　　　　計</t>
    <rPh sb="0" eb="1">
      <t>ショウ</t>
    </rPh>
    <rPh sb="7" eb="8">
      <t>ケイ</t>
    </rPh>
    <phoneticPr fontId="5"/>
  </si>
  <si>
    <t>合　　　　計</t>
    <rPh sb="0" eb="1">
      <t>ゴウ</t>
    </rPh>
    <rPh sb="5" eb="6">
      <t>ケイ</t>
    </rPh>
    <phoneticPr fontId="5"/>
  </si>
  <si>
    <t>静　岡</t>
    <rPh sb="0" eb="1">
      <t>セイ</t>
    </rPh>
    <rPh sb="2" eb="3">
      <t>オカ</t>
    </rPh>
    <phoneticPr fontId="5"/>
  </si>
  <si>
    <t>岐　阜</t>
    <rPh sb="0" eb="1">
      <t>チマタ</t>
    </rPh>
    <rPh sb="2" eb="3">
      <t>ユタカ</t>
    </rPh>
    <phoneticPr fontId="5"/>
  </si>
  <si>
    <t>愛　知</t>
    <rPh sb="0" eb="1">
      <t>アイ</t>
    </rPh>
    <rPh sb="2" eb="3">
      <t>チ</t>
    </rPh>
    <phoneticPr fontId="5"/>
  </si>
  <si>
    <t>三　重</t>
    <rPh sb="0" eb="1">
      <t>サン</t>
    </rPh>
    <rPh sb="2" eb="3">
      <t>ジュウ</t>
    </rPh>
    <phoneticPr fontId="5"/>
  </si>
  <si>
    <t>女子50歳以上複（５０ＷＤ）</t>
    <rPh sb="0" eb="2">
      <t>ジョシ</t>
    </rPh>
    <rPh sb="4" eb="5">
      <t>サイ</t>
    </rPh>
    <rPh sb="5" eb="7">
      <t>イジョウ</t>
    </rPh>
    <rPh sb="7" eb="8">
      <t>フク</t>
    </rPh>
    <phoneticPr fontId="5"/>
  </si>
  <si>
    <t>申込責任者</t>
    <rPh sb="0" eb="1">
      <t>モウ</t>
    </rPh>
    <rPh sb="1" eb="2">
      <t>コ</t>
    </rPh>
    <rPh sb="2" eb="5">
      <t>セキニンシャ</t>
    </rPh>
    <phoneticPr fontId="5"/>
  </si>
  <si>
    <t>連絡先</t>
    <rPh sb="0" eb="3">
      <t>レンラクサキ</t>
    </rPh>
    <phoneticPr fontId="5"/>
  </si>
  <si>
    <t>(日中つながる番号、できれば携帯電話)</t>
    <rPh sb="1" eb="3">
      <t>ニッチュウ</t>
    </rPh>
    <rPh sb="7" eb="9">
      <t>バンゴウ</t>
    </rPh>
    <rPh sb="14" eb="16">
      <t>ケイタイ</t>
    </rPh>
    <rPh sb="16" eb="18">
      <t>デンワ</t>
    </rPh>
    <phoneticPr fontId="5"/>
  </si>
  <si>
    <t>ふりがな</t>
    <phoneticPr fontId="5"/>
  </si>
  <si>
    <t>男子成壮年団体（ＯＢＴ）</t>
    <rPh sb="0" eb="2">
      <t>ダンシ</t>
    </rPh>
    <rPh sb="2" eb="3">
      <t>セイ</t>
    </rPh>
    <rPh sb="3" eb="5">
      <t>ソウネン</t>
    </rPh>
    <rPh sb="5" eb="7">
      <t>ダンタイ</t>
    </rPh>
    <phoneticPr fontId="5"/>
  </si>
  <si>
    <t>女子成壮年団体（ＯGＴ）</t>
    <rPh sb="0" eb="2">
      <t>ジョシ</t>
    </rPh>
    <rPh sb="2" eb="3">
      <t>セイ</t>
    </rPh>
    <rPh sb="3" eb="5">
      <t>ソウネン</t>
    </rPh>
    <rPh sb="5" eb="7">
      <t>ダンタイ</t>
    </rPh>
    <phoneticPr fontId="5"/>
  </si>
  <si>
    <t>女子成壮年団体</t>
    <rPh sb="0" eb="2">
      <t>ジョシ</t>
    </rPh>
    <rPh sb="2" eb="3">
      <t>ナ</t>
    </rPh>
    <rPh sb="3" eb="5">
      <t>ソウネン</t>
    </rPh>
    <rPh sb="5" eb="7">
      <t>ダンタイ</t>
    </rPh>
    <phoneticPr fontId="5"/>
  </si>
  <si>
    <t>男成年</t>
    <rPh sb="0" eb="1">
      <t>オトコ</t>
    </rPh>
    <phoneticPr fontId="5"/>
  </si>
  <si>
    <t>女成年</t>
    <rPh sb="0" eb="1">
      <t>オンナ</t>
    </rPh>
    <rPh sb="1" eb="2">
      <t>ナ</t>
    </rPh>
    <rPh sb="2" eb="3">
      <t>ネン</t>
    </rPh>
    <phoneticPr fontId="5"/>
  </si>
  <si>
    <t>名前</t>
    <rPh sb="0" eb="2">
      <t>ナマエ</t>
    </rPh>
    <phoneticPr fontId="5"/>
  </si>
  <si>
    <t>申込日</t>
    <rPh sb="0" eb="3">
      <t>モウシコミビ</t>
    </rPh>
    <phoneticPr fontId="5"/>
  </si>
  <si>
    <t>ハイパーエイジ団体</t>
    <rPh sb="7" eb="9">
      <t>ダンタイ</t>
    </rPh>
    <phoneticPr fontId="5"/>
  </si>
  <si>
    <t>ハイパ男</t>
    <rPh sb="3" eb="4">
      <t>オ</t>
    </rPh>
    <phoneticPr fontId="5"/>
  </si>
  <si>
    <t>円を下記明細のとおり大会当日会場にて納入致します。</t>
    <rPh sb="10" eb="12">
      <t>タイカイ</t>
    </rPh>
    <rPh sb="12" eb="14">
      <t>トウジツ</t>
    </rPh>
    <rPh sb="14" eb="16">
      <t>カイジョウ</t>
    </rPh>
    <phoneticPr fontId="5"/>
  </si>
  <si>
    <t>女子55歳以上複（５５ＷＤ）</t>
    <rPh sb="0" eb="2">
      <t>ジョシ</t>
    </rPh>
    <rPh sb="4" eb="5">
      <t>サイ</t>
    </rPh>
    <rPh sb="5" eb="7">
      <t>イジョウ</t>
    </rPh>
    <rPh sb="7" eb="8">
      <t>フク</t>
    </rPh>
    <phoneticPr fontId="5"/>
  </si>
  <si>
    <t>55D</t>
    <phoneticPr fontId="5"/>
  </si>
  <si>
    <t>※　お手数ですが、監督、コーチ、マネージャーの欄(クリーム色で表示)は、手動で○印(記号)を入力してください。</t>
    <rPh sb="3" eb="5">
      <t>テスウ</t>
    </rPh>
    <rPh sb="9" eb="11">
      <t>カントク</t>
    </rPh>
    <rPh sb="23" eb="24">
      <t>ラン</t>
    </rPh>
    <rPh sb="29" eb="30">
      <t>イロ</t>
    </rPh>
    <rPh sb="31" eb="33">
      <t>ヒョウジ</t>
    </rPh>
    <rPh sb="36" eb="38">
      <t>シュドウ</t>
    </rPh>
    <rPh sb="40" eb="41">
      <t>シルシ</t>
    </rPh>
    <rPh sb="42" eb="44">
      <t>キゴウ</t>
    </rPh>
    <rPh sb="46" eb="48">
      <t>ニュウリョク</t>
    </rPh>
    <phoneticPr fontId="5"/>
  </si>
  <si>
    <t>県教職員バドミントン連盟　代表者名</t>
    <rPh sb="0" eb="1">
      <t>ケン</t>
    </rPh>
    <rPh sb="1" eb="4">
      <t>キョウショクイン</t>
    </rPh>
    <rPh sb="10" eb="12">
      <t>レンメイ</t>
    </rPh>
    <rPh sb="13" eb="16">
      <t>ダイヒョウシャ</t>
    </rPh>
    <rPh sb="16" eb="17">
      <t>メイ</t>
    </rPh>
    <phoneticPr fontId="5"/>
  </si>
  <si>
    <t>55才以上女子複</t>
    <rPh sb="2" eb="3">
      <t>サイ</t>
    </rPh>
    <rPh sb="3" eb="5">
      <t>イジョウ</t>
    </rPh>
    <rPh sb="5" eb="7">
      <t>ジョシ</t>
    </rPh>
    <rPh sb="7" eb="8">
      <t>フク</t>
    </rPh>
    <phoneticPr fontId="5"/>
  </si>
  <si>
    <t>団体種目別</t>
    <rPh sb="0" eb="2">
      <t>ダンタイ</t>
    </rPh>
    <rPh sb="2" eb="3">
      <t>タネ</t>
    </rPh>
    <rPh sb="3" eb="4">
      <t>メ</t>
    </rPh>
    <rPh sb="4" eb="5">
      <t>ベツ</t>
    </rPh>
    <phoneticPr fontId="5"/>
  </si>
  <si>
    <t>個人種目別</t>
    <rPh sb="0" eb="2">
      <t>コジン</t>
    </rPh>
    <rPh sb="2" eb="3">
      <t>タネ</t>
    </rPh>
    <rPh sb="3" eb="4">
      <t>メ</t>
    </rPh>
    <rPh sb="4" eb="5">
      <t>ベツ</t>
    </rPh>
    <phoneticPr fontId="5"/>
  </si>
  <si>
    <t>（　正　・　控　）</t>
    <rPh sb="2" eb="3">
      <t>セイ</t>
    </rPh>
    <rPh sb="6" eb="7">
      <t>ヒカ</t>
    </rPh>
    <phoneticPr fontId="5"/>
  </si>
  <si>
    <r>
      <t>個人戦</t>
    </r>
    <r>
      <rPr>
        <sz val="11"/>
        <color indexed="10"/>
        <rFont val="ＭＳ 明朝"/>
        <family val="1"/>
        <charset val="128"/>
      </rPr>
      <t>（オープン）</t>
    </r>
    <rPh sb="0" eb="2">
      <t>コジン</t>
    </rPh>
    <rPh sb="2" eb="3">
      <t>セン</t>
    </rPh>
    <phoneticPr fontId="5"/>
  </si>
  <si>
    <t>男子</t>
    <rPh sb="0" eb="2">
      <t>ダンシ</t>
    </rPh>
    <phoneticPr fontId="5"/>
  </si>
  <si>
    <t>女子</t>
    <rPh sb="0" eb="2">
      <t>ジョシ</t>
    </rPh>
    <phoneticPr fontId="5"/>
  </si>
  <si>
    <t>55WD</t>
    <phoneticPr fontId="5"/>
  </si>
  <si>
    <t>OGT</t>
    <phoneticPr fontId="5"/>
  </si>
  <si>
    <t>HAT</t>
    <phoneticPr fontId="5"/>
  </si>
  <si>
    <t>県　名</t>
    <rPh sb="0" eb="1">
      <t>ケン</t>
    </rPh>
    <rPh sb="2" eb="3">
      <t>メイ</t>
    </rPh>
    <phoneticPr fontId="5"/>
  </si>
  <si>
    <t>基準年月日</t>
    <rPh sb="0" eb="2">
      <t>キジュン</t>
    </rPh>
    <rPh sb="2" eb="5">
      <t>ネンガッピ</t>
    </rPh>
    <phoneticPr fontId="5"/>
  </si>
  <si>
    <t>歳</t>
    <rPh sb="0" eb="1">
      <t>サイ</t>
    </rPh>
    <phoneticPr fontId="5"/>
  </si>
  <si>
    <t>における満年齢</t>
    <rPh sb="4" eb="7">
      <t>マンネンレイ</t>
    </rPh>
    <phoneticPr fontId="5"/>
  </si>
  <si>
    <t>2019/4/1 現在</t>
    <rPh sb="9" eb="11">
      <t>ゲンザイ</t>
    </rPh>
    <phoneticPr fontId="5"/>
  </si>
  <si>
    <t>勤務先等所属教育機関名</t>
    <rPh sb="0" eb="3">
      <t>キンムサキ</t>
    </rPh>
    <rPh sb="3" eb="4">
      <t>トウ</t>
    </rPh>
    <rPh sb="4" eb="6">
      <t>ショゾク</t>
    </rPh>
    <rPh sb="6" eb="8">
      <t>キョウイク</t>
    </rPh>
    <rPh sb="8" eb="10">
      <t>キカン</t>
    </rPh>
    <rPh sb="10" eb="11">
      <t>メイ</t>
    </rPh>
    <phoneticPr fontId="5"/>
  </si>
  <si>
    <t>令和</t>
    <rPh sb="0" eb="2">
      <t>レイワ</t>
    </rPh>
    <phoneticPr fontId="5"/>
  </si>
  <si>
    <t>E-mail</t>
    <phoneticPr fontId="5"/>
  </si>
  <si>
    <t>〔 自宅 ・ 職場 ・ その他 〕</t>
    <rPh sb="2" eb="4">
      <t>ジタク</t>
    </rPh>
    <rPh sb="7" eb="9">
      <t>ショクバ</t>
    </rPh>
    <rPh sb="14" eb="15">
      <t>タ</t>
    </rPh>
    <phoneticPr fontId="5"/>
  </si>
  <si>
    <t>備考及び連絡事項等</t>
    <rPh sb="0" eb="2">
      <t>ビコウ</t>
    </rPh>
    <rPh sb="2" eb="3">
      <t>オヨ</t>
    </rPh>
    <rPh sb="4" eb="6">
      <t>レンラク</t>
    </rPh>
    <rPh sb="6" eb="8">
      <t>ジコウ</t>
    </rPh>
    <rPh sb="8" eb="9">
      <t>トウ</t>
    </rPh>
    <phoneticPr fontId="5"/>
  </si>
  <si>
    <t>※不成立団体種目から個人戦（オープン）への参加意向</t>
    <rPh sb="1" eb="4">
      <t>フセイリツ</t>
    </rPh>
    <rPh sb="4" eb="6">
      <t>ダンタイ</t>
    </rPh>
    <rPh sb="6" eb="8">
      <t>シュモク</t>
    </rPh>
    <rPh sb="10" eb="12">
      <t>コジン</t>
    </rPh>
    <rPh sb="12" eb="13">
      <t>セン</t>
    </rPh>
    <rPh sb="21" eb="23">
      <t>サンカ</t>
    </rPh>
    <rPh sb="23" eb="25">
      <t>イコウ</t>
    </rPh>
    <phoneticPr fontId="5"/>
  </si>
  <si>
    <t>※団体戦不成立の場合の移動参加者は○印記入</t>
    <rPh sb="1" eb="3">
      <t>ダンタイ</t>
    </rPh>
    <rPh sb="3" eb="4">
      <t>セン</t>
    </rPh>
    <rPh sb="4" eb="7">
      <t>フセイリツ</t>
    </rPh>
    <rPh sb="8" eb="10">
      <t>バアイ</t>
    </rPh>
    <rPh sb="11" eb="13">
      <t>イドウ</t>
    </rPh>
    <rPh sb="13" eb="16">
      <t>サンカシャ</t>
    </rPh>
    <rPh sb="18" eb="19">
      <t>シルシ</t>
    </rPh>
    <rPh sb="19" eb="21">
      <t>キニュウ</t>
    </rPh>
    <phoneticPr fontId="5"/>
  </si>
  <si>
    <t>ハイパーAGE男子団体（HAT）</t>
    <rPh sb="7" eb="9">
      <t>ダンシ</t>
    </rPh>
    <rPh sb="9" eb="11">
      <t>ダンタイ</t>
    </rPh>
    <phoneticPr fontId="5"/>
  </si>
  <si>
    <t>※団体戦不成立の場合は個人戦へ変更希望は○印記入</t>
    <rPh sb="1" eb="3">
      <t>ダンタイ</t>
    </rPh>
    <rPh sb="3" eb="4">
      <t>セン</t>
    </rPh>
    <rPh sb="4" eb="7">
      <t>フセイリツ</t>
    </rPh>
    <rPh sb="8" eb="10">
      <t>バアイ</t>
    </rPh>
    <rPh sb="11" eb="13">
      <t>コジン</t>
    </rPh>
    <rPh sb="13" eb="14">
      <t>セン</t>
    </rPh>
    <rPh sb="15" eb="17">
      <t>ヘンコウ</t>
    </rPh>
    <rPh sb="17" eb="19">
      <t>キボウ</t>
    </rPh>
    <rPh sb="21" eb="22">
      <t>シルシ</t>
    </rPh>
    <rPh sb="22" eb="24">
      <t>キニュウ</t>
    </rPh>
    <phoneticPr fontId="5"/>
  </si>
  <si>
    <t>　選手名簿シートの選手番号を入力してください。</t>
    <rPh sb="1" eb="3">
      <t>センシュ</t>
    </rPh>
    <rPh sb="3" eb="5">
      <t>メイボ</t>
    </rPh>
    <rPh sb="9" eb="11">
      <t>センシュ</t>
    </rPh>
    <rPh sb="11" eb="13">
      <t>バンゴウ</t>
    </rPh>
    <rPh sb="14" eb="16">
      <t>ニュウリョク</t>
    </rPh>
    <phoneticPr fontId="5"/>
  </si>
  <si>
    <t>オープン</t>
    <phoneticPr fontId="26"/>
  </si>
  <si>
    <t>○</t>
    <phoneticPr fontId="5"/>
  </si>
  <si>
    <t>※ 自動的に入力されますので、監督，コーチ，マネージャーの欄(クリーム色で表示)以外は入力不要です。</t>
    <rPh sb="2" eb="5">
      <t>ジドウテキ</t>
    </rPh>
    <rPh sb="6" eb="8">
      <t>ニュウリョク</t>
    </rPh>
    <rPh sb="15" eb="17">
      <t>カントク</t>
    </rPh>
    <rPh sb="29" eb="30">
      <t>ラン</t>
    </rPh>
    <rPh sb="35" eb="36">
      <t>イロ</t>
    </rPh>
    <rPh sb="37" eb="39">
      <t>ヒョウジ</t>
    </rPh>
    <rPh sb="40" eb="42">
      <t>イガイ</t>
    </rPh>
    <rPh sb="43" eb="45">
      <t>ニュウリョク</t>
    </rPh>
    <rPh sb="45" eb="47">
      <t>フヨウ</t>
    </rPh>
    <phoneticPr fontId="5"/>
  </si>
  <si>
    <t>※不成立団体種目に伴う個人戦への変更は重複して計算されますが、</t>
    <rPh sb="1" eb="4">
      <t>フセイリツ</t>
    </rPh>
    <rPh sb="4" eb="6">
      <t>ダンタイ</t>
    </rPh>
    <rPh sb="6" eb="8">
      <t>シュモク</t>
    </rPh>
    <rPh sb="9" eb="10">
      <t>トモナ</t>
    </rPh>
    <rPh sb="11" eb="13">
      <t>コジン</t>
    </rPh>
    <rPh sb="13" eb="14">
      <t>セン</t>
    </rPh>
    <rPh sb="16" eb="18">
      <t>ヘンコウ</t>
    </rPh>
    <rPh sb="19" eb="21">
      <t>ジュウフク</t>
    </rPh>
    <rPh sb="23" eb="25">
      <t>ケイサン</t>
    </rPh>
    <phoneticPr fontId="5"/>
  </si>
  <si>
    <t>　出場種目確定後、再計算しますので、申込時の表記金額は無視してください。</t>
    <rPh sb="1" eb="3">
      <t>シュツジョウ</t>
    </rPh>
    <rPh sb="3" eb="5">
      <t>シュモク</t>
    </rPh>
    <rPh sb="5" eb="7">
      <t>カクテイ</t>
    </rPh>
    <rPh sb="7" eb="8">
      <t>ゴ</t>
    </rPh>
    <rPh sb="9" eb="12">
      <t>サイケイサン</t>
    </rPh>
    <rPh sb="18" eb="20">
      <t>モウシコミ</t>
    </rPh>
    <rPh sb="20" eb="21">
      <t>ジ</t>
    </rPh>
    <rPh sb="22" eb="24">
      <t>ヒョウキ</t>
    </rPh>
    <rPh sb="24" eb="26">
      <t>キンガク</t>
    </rPh>
    <rPh sb="27" eb="29">
      <t>ムシ</t>
    </rPh>
    <phoneticPr fontId="5"/>
  </si>
  <si>
    <t>←お選びください</t>
    <rPh sb="2" eb="3">
      <t>エラ</t>
    </rPh>
    <phoneticPr fontId="5"/>
  </si>
  <si>
    <t>◎ 参加申込書入力に際して ▶①この「参加選手名簿」と種目毎の「参加申込書」に入力し、参加種目一覧表、納入一覧表にデータ反映されているかご確認ください。</t>
    <rPh sb="2" eb="4">
      <t>サンカ</t>
    </rPh>
    <rPh sb="4" eb="7">
      <t>モウシコミショ</t>
    </rPh>
    <rPh sb="7" eb="9">
      <t>ニュウリョク</t>
    </rPh>
    <rPh sb="10" eb="11">
      <t>サイ</t>
    </rPh>
    <rPh sb="19" eb="21">
      <t>サンカ</t>
    </rPh>
    <rPh sb="21" eb="23">
      <t>センシュ</t>
    </rPh>
    <rPh sb="23" eb="25">
      <t>メイボ</t>
    </rPh>
    <rPh sb="27" eb="29">
      <t>シュモク</t>
    </rPh>
    <rPh sb="29" eb="30">
      <t>ゴト</t>
    </rPh>
    <rPh sb="32" eb="34">
      <t>サンカ</t>
    </rPh>
    <rPh sb="34" eb="37">
      <t>モウシコミショ</t>
    </rPh>
    <rPh sb="39" eb="41">
      <t>ニュウリョク</t>
    </rPh>
    <rPh sb="43" eb="45">
      <t>サンカ</t>
    </rPh>
    <rPh sb="45" eb="47">
      <t>シュモク</t>
    </rPh>
    <rPh sb="47" eb="49">
      <t>イチラン</t>
    </rPh>
    <rPh sb="49" eb="50">
      <t>ヒョウ</t>
    </rPh>
    <rPh sb="51" eb="53">
      <t>ノウニュウ</t>
    </rPh>
    <rPh sb="53" eb="55">
      <t>イチラン</t>
    </rPh>
    <rPh sb="55" eb="56">
      <t>ヒョウ</t>
    </rPh>
    <rPh sb="60" eb="62">
      <t>ハンエイ</t>
    </rPh>
    <rPh sb="69" eb="71">
      <t>カクニン</t>
    </rPh>
    <phoneticPr fontId="5"/>
  </si>
  <si>
    <t>第４回 東海地区教職員バドミントン選手権大会　参加選手名簿</t>
    <rPh sb="17" eb="20">
      <t>センシュケン</t>
    </rPh>
    <rPh sb="25" eb="27">
      <t>センシュ</t>
    </rPh>
    <rPh sb="27" eb="29">
      <t>メイボ</t>
    </rPh>
    <phoneticPr fontId="5"/>
  </si>
  <si>
    <t>２０２２年５月●日　　</t>
    <rPh sb="4" eb="5">
      <t>ネン</t>
    </rPh>
    <rPh sb="6" eb="7">
      <t>ガツ</t>
    </rPh>
    <rPh sb="8" eb="9">
      <t>ニチ</t>
    </rPh>
    <phoneticPr fontId="5"/>
  </si>
  <si>
    <t>選手名（よみがな）</t>
    <rPh sb="0" eb="3">
      <t>センシュメイ</t>
    </rPh>
    <phoneticPr fontId="5"/>
  </si>
  <si>
    <t>第４回東海地区教職員バドミントン選手権大会　参加種目一覧表</t>
    <rPh sb="0" eb="1">
      <t>ダイ</t>
    </rPh>
    <rPh sb="2" eb="3">
      <t>カイ</t>
    </rPh>
    <rPh sb="3" eb="5">
      <t>トウカイ</t>
    </rPh>
    <rPh sb="5" eb="7">
      <t>チク</t>
    </rPh>
    <rPh sb="7" eb="10">
      <t>キョウショクイン</t>
    </rPh>
    <rPh sb="16" eb="19">
      <t>センシュケン</t>
    </rPh>
    <rPh sb="19" eb="21">
      <t>タイカイ</t>
    </rPh>
    <rPh sb="22" eb="24">
      <t>サンカ</t>
    </rPh>
    <rPh sb="24" eb="26">
      <t>シュモク</t>
    </rPh>
    <rPh sb="26" eb="29">
      <t>イチランヒョウ</t>
    </rPh>
    <phoneticPr fontId="5"/>
  </si>
  <si>
    <t>第４回東海地区教職員大会　納入予定一覧表</t>
    <rPh sb="0" eb="1">
      <t>ダイ</t>
    </rPh>
    <rPh sb="2" eb="3">
      <t>カイ</t>
    </rPh>
    <rPh sb="3" eb="5">
      <t>トウカイ</t>
    </rPh>
    <rPh sb="5" eb="7">
      <t>チク</t>
    </rPh>
    <rPh sb="7" eb="10">
      <t>キョウショクイン</t>
    </rPh>
    <rPh sb="10" eb="12">
      <t>タイカイ</t>
    </rPh>
    <rPh sb="13" eb="15">
      <t>ノウニュウ</t>
    </rPh>
    <rPh sb="15" eb="17">
      <t>ヨテイ</t>
    </rPh>
    <rPh sb="17" eb="20">
      <t>イチランヒョウ</t>
    </rPh>
    <phoneticPr fontId="5"/>
  </si>
  <si>
    <r>
      <rPr>
        <sz val="11"/>
        <color theme="0"/>
        <rFont val="HG丸ｺﾞｼｯｸM-PRO"/>
        <family val="3"/>
        <charset val="128"/>
      </rPr>
      <t>◎ 参加申込書入力に際して</t>
    </r>
    <r>
      <rPr>
        <sz val="11"/>
        <color rgb="FF0070C0"/>
        <rFont val="HG丸ｺﾞｼｯｸM-PRO"/>
        <family val="3"/>
        <charset val="128"/>
      </rPr>
      <t xml:space="preserve"> ▶②「納入予定一覧表」の申込責任者・連絡先・E-mailを入力のうえ、愛知県教職員バドミントン連盟事務局へお送りください。</t>
    </r>
    <rPh sb="2" eb="4">
      <t>サンカ</t>
    </rPh>
    <rPh sb="4" eb="7">
      <t>モウシコミショ</t>
    </rPh>
    <rPh sb="7" eb="9">
      <t>ニュウリョク</t>
    </rPh>
    <rPh sb="10" eb="11">
      <t>サイ</t>
    </rPh>
    <rPh sb="17" eb="19">
      <t>ノウニュウ</t>
    </rPh>
    <rPh sb="19" eb="21">
      <t>ヨテイ</t>
    </rPh>
    <rPh sb="21" eb="23">
      <t>イチラン</t>
    </rPh>
    <rPh sb="23" eb="24">
      <t>ヒョウ</t>
    </rPh>
    <rPh sb="26" eb="28">
      <t>モウシコミ</t>
    </rPh>
    <rPh sb="28" eb="31">
      <t>セキニンシャ</t>
    </rPh>
    <rPh sb="32" eb="34">
      <t>レンラク</t>
    </rPh>
    <rPh sb="34" eb="35">
      <t>サキ</t>
    </rPh>
    <rPh sb="43" eb="45">
      <t>ニュウリョク</t>
    </rPh>
    <rPh sb="49" eb="52">
      <t>アイチケン</t>
    </rPh>
    <rPh sb="52" eb="55">
      <t>キョウショクイン</t>
    </rPh>
    <rPh sb="61" eb="63">
      <t>レンメイ</t>
    </rPh>
    <rPh sb="63" eb="66">
      <t>ジムキョク</t>
    </rPh>
    <rPh sb="68" eb="69">
      <t>オク</t>
    </rPh>
    <phoneticPr fontId="5"/>
  </si>
  <si>
    <t>第４回　東海地区教職員バドミントン選手権大会　参加申込書</t>
    <rPh sb="0" eb="1">
      <t>ダイ</t>
    </rPh>
    <rPh sb="2" eb="3">
      <t>カイ</t>
    </rPh>
    <rPh sb="4" eb="6">
      <t>トウカイ</t>
    </rPh>
    <rPh sb="6" eb="8">
      <t>チク</t>
    </rPh>
    <rPh sb="8" eb="11">
      <t>キョウショクイン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</si>
</sst>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 "/>
    <numFmt numFmtId="178" formatCode="#,##0&quot; 円&quot;"/>
    <numFmt numFmtId="179" formatCode="[$-411]ge\.m\.d;@"/>
  </numFmts>
  <fonts count="4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20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</font>
    <font>
      <b/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 tint="0.34998626667073579"/>
      <name val="ＭＳ Ｐゴシック"/>
      <family val="3"/>
      <charset val="128"/>
      <scheme val="minor"/>
    </font>
    <font>
      <sz val="11"/>
      <color theme="1"/>
      <name val="HGP創英角ﾎﾟｯﾌﾟ体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1"/>
      <color rgb="FF0070C0"/>
      <name val="ＭＳ Ｐゴシック"/>
      <family val="3"/>
      <charset val="128"/>
      <scheme val="minor"/>
    </font>
    <font>
      <sz val="11"/>
      <color rgb="FF0070C0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B9FF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 style="thin">
        <color indexed="1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12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12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12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12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12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12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7" fillId="0" borderId="0"/>
  </cellStyleXfs>
  <cellXfs count="2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1" fillId="3" borderId="6" xfId="1" applyFont="1" applyFill="1" applyBorder="1" applyAlignment="1" applyProtection="1">
      <alignment horizontal="center" vertical="center" shrinkToFit="1"/>
      <protection locked="0"/>
    </xf>
    <xf numFmtId="0" fontId="11" fillId="3" borderId="7" xfId="1" applyFont="1" applyFill="1" applyBorder="1" applyAlignment="1" applyProtection="1">
      <alignment horizontal="center" vertical="center" shrinkToFit="1"/>
      <protection locked="0"/>
    </xf>
    <xf numFmtId="0" fontId="11" fillId="3" borderId="8" xfId="1" applyFont="1" applyFill="1" applyBorder="1" applyAlignment="1" applyProtection="1">
      <alignment horizontal="center" vertical="center" shrinkToFit="1"/>
      <protection locked="0"/>
    </xf>
    <xf numFmtId="0" fontId="11" fillId="3" borderId="9" xfId="1" applyFont="1" applyFill="1" applyBorder="1" applyAlignment="1" applyProtection="1">
      <alignment horizontal="center" vertical="center" shrinkToFit="1"/>
      <protection locked="0"/>
    </xf>
    <xf numFmtId="0" fontId="11" fillId="3" borderId="10" xfId="1" applyFont="1" applyFill="1" applyBorder="1" applyAlignment="1" applyProtection="1">
      <alignment horizontal="center" vertical="center" shrinkToFit="1"/>
      <protection locked="0"/>
    </xf>
    <xf numFmtId="0" fontId="11" fillId="3" borderId="11" xfId="1" applyFont="1" applyFill="1" applyBorder="1" applyAlignment="1" applyProtection="1">
      <alignment horizontal="center" vertical="center" shrinkToFit="1"/>
      <protection locked="0"/>
    </xf>
    <xf numFmtId="0" fontId="11" fillId="3" borderId="12" xfId="1" applyFont="1" applyFill="1" applyBorder="1" applyAlignment="1" applyProtection="1">
      <alignment horizontal="center" vertical="center" shrinkToFit="1"/>
      <protection locked="0"/>
    </xf>
    <xf numFmtId="0" fontId="11" fillId="3" borderId="13" xfId="1" applyFont="1" applyFill="1" applyBorder="1" applyAlignment="1" applyProtection="1">
      <alignment horizontal="center" vertical="center" shrinkToFit="1"/>
      <protection locked="0"/>
    </xf>
    <xf numFmtId="0" fontId="6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9" fillId="0" borderId="0" xfId="1" applyFont="1" applyBorder="1" applyAlignment="1" applyProtection="1">
      <alignment vertical="center"/>
    </xf>
    <xf numFmtId="0" fontId="12" fillId="0" borderId="14" xfId="1" applyFont="1" applyBorder="1" applyAlignment="1" applyProtection="1">
      <alignment horizontal="center" vertical="center" textRotation="255"/>
    </xf>
    <xf numFmtId="0" fontId="12" fillId="0" borderId="15" xfId="1" applyFont="1" applyBorder="1" applyAlignment="1" applyProtection="1">
      <alignment horizontal="center" vertical="center" textRotation="255"/>
    </xf>
    <xf numFmtId="0" fontId="12" fillId="0" borderId="16" xfId="1" applyFont="1" applyBorder="1" applyAlignment="1" applyProtection="1">
      <alignment horizontal="center" vertical="center" textRotation="255"/>
    </xf>
    <xf numFmtId="0" fontId="12" fillId="0" borderId="17" xfId="1" applyFont="1" applyBorder="1" applyAlignment="1" applyProtection="1">
      <alignment vertical="center" textRotation="255"/>
    </xf>
    <xf numFmtId="0" fontId="11" fillId="0" borderId="18" xfId="1" applyFont="1" applyBorder="1" applyAlignment="1" applyProtection="1">
      <alignment horizontal="center" vertical="center" shrinkToFit="1"/>
    </xf>
    <xf numFmtId="0" fontId="14" fillId="0" borderId="19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 shrinkToFit="1"/>
    </xf>
    <xf numFmtId="0" fontId="11" fillId="0" borderId="23" xfId="1" applyFont="1" applyBorder="1" applyAlignment="1" applyProtection="1">
      <alignment horizontal="center" vertical="center" shrinkToFit="1"/>
    </xf>
    <xf numFmtId="0" fontId="11" fillId="0" borderId="24" xfId="1" applyFont="1" applyBorder="1" applyAlignment="1" applyProtection="1">
      <alignment horizontal="center" vertical="center" shrinkToFit="1"/>
    </xf>
    <xf numFmtId="0" fontId="14" fillId="0" borderId="25" xfId="0" applyFont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/>
    </xf>
    <xf numFmtId="0" fontId="11" fillId="0" borderId="26" xfId="1" applyFont="1" applyBorder="1" applyAlignment="1" applyProtection="1">
      <alignment horizontal="center" vertical="center" shrinkToFit="1"/>
    </xf>
    <xf numFmtId="0" fontId="11" fillId="0" borderId="27" xfId="1" applyFont="1" applyBorder="1" applyAlignment="1" applyProtection="1">
      <alignment horizontal="center" vertical="center" shrinkToFit="1"/>
    </xf>
    <xf numFmtId="0" fontId="11" fillId="0" borderId="28" xfId="1" applyFont="1" applyBorder="1" applyAlignment="1" applyProtection="1">
      <alignment horizontal="center" vertical="center" shrinkToFit="1"/>
    </xf>
    <xf numFmtId="0" fontId="11" fillId="0" borderId="29" xfId="1" applyFont="1" applyBorder="1" applyAlignment="1" applyProtection="1">
      <alignment horizontal="center" vertical="center" shrinkToFit="1"/>
    </xf>
    <xf numFmtId="0" fontId="11" fillId="0" borderId="30" xfId="1" applyFont="1" applyBorder="1" applyAlignment="1" applyProtection="1">
      <alignment horizontal="center" vertical="center" shrinkToFit="1"/>
    </xf>
    <xf numFmtId="0" fontId="11" fillId="4" borderId="31" xfId="1" applyFont="1" applyFill="1" applyBorder="1" applyAlignment="1" applyProtection="1">
      <alignment horizontal="center" vertical="center" shrinkToFit="1"/>
    </xf>
    <xf numFmtId="0" fontId="11" fillId="4" borderId="32" xfId="1" applyFont="1" applyFill="1" applyBorder="1" applyAlignment="1" applyProtection="1">
      <alignment horizontal="center" vertical="center" shrinkToFit="1"/>
    </xf>
    <xf numFmtId="0" fontId="11" fillId="4" borderId="33" xfId="1" applyFont="1" applyFill="1" applyBorder="1" applyAlignment="1" applyProtection="1">
      <alignment horizontal="center" vertical="center" shrinkToFit="1"/>
    </xf>
    <xf numFmtId="0" fontId="11" fillId="4" borderId="34" xfId="1" applyFont="1" applyFill="1" applyBorder="1" applyAlignment="1" applyProtection="1">
      <alignment horizontal="center" vertical="center" shrinkToFit="1"/>
    </xf>
    <xf numFmtId="0" fontId="11" fillId="4" borderId="35" xfId="1" applyFont="1" applyFill="1" applyBorder="1" applyAlignment="1" applyProtection="1">
      <alignment horizontal="center" vertical="center" shrinkToFit="1"/>
    </xf>
    <xf numFmtId="0" fontId="9" fillId="0" borderId="0" xfId="1" applyFont="1" applyAlignment="1" applyProtection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0" borderId="0" xfId="2" applyFont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center" vertical="center"/>
    </xf>
    <xf numFmtId="0" fontId="7" fillId="0" borderId="0" xfId="2" applyBorder="1" applyAlignment="1">
      <alignment horizontal="center" vertical="center" textRotation="255"/>
    </xf>
    <xf numFmtId="0" fontId="7" fillId="0" borderId="0" xfId="2" applyBorder="1" applyAlignment="1">
      <alignment horizontal="center" vertical="center"/>
    </xf>
    <xf numFmtId="0" fontId="7" fillId="0" borderId="1" xfId="2" applyBorder="1" applyAlignment="1">
      <alignment vertical="center"/>
    </xf>
    <xf numFmtId="0" fontId="7" fillId="0" borderId="36" xfId="2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7" fillId="0" borderId="37" xfId="2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2" applyBorder="1" applyAlignment="1">
      <alignment vertical="center"/>
    </xf>
    <xf numFmtId="0" fontId="19" fillId="0" borderId="38" xfId="2" applyFont="1" applyBorder="1" applyAlignment="1">
      <alignment horizontal="center" vertical="center"/>
    </xf>
    <xf numFmtId="0" fontId="7" fillId="0" borderId="36" xfId="2" applyNumberFormat="1" applyFont="1" applyBorder="1" applyAlignment="1">
      <alignment horizontal="center" vertical="center"/>
    </xf>
    <xf numFmtId="0" fontId="21" fillId="0" borderId="0" xfId="0" applyFont="1">
      <alignment vertical="center"/>
    </xf>
    <xf numFmtId="0" fontId="4" fillId="0" borderId="0" xfId="0" applyFont="1">
      <alignment vertical="center"/>
    </xf>
    <xf numFmtId="0" fontId="14" fillId="0" borderId="7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0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2" xfId="1" applyFont="1" applyBorder="1" applyAlignment="1" applyProtection="1">
      <alignment horizontal="center" vertical="center" shrinkToFit="1"/>
    </xf>
    <xf numFmtId="0" fontId="11" fillId="0" borderId="36" xfId="1" applyFont="1" applyBorder="1" applyAlignment="1" applyProtection="1">
      <alignment horizontal="center" vertical="center" shrinkToFit="1"/>
    </xf>
    <xf numFmtId="0" fontId="12" fillId="0" borderId="39" xfId="1" applyFont="1" applyBorder="1" applyAlignment="1" applyProtection="1">
      <alignment horizontal="center" vertical="center" textRotation="255"/>
    </xf>
    <xf numFmtId="0" fontId="11" fillId="0" borderId="40" xfId="1" applyFont="1" applyBorder="1" applyAlignment="1" applyProtection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7" fillId="0" borderId="36" xfId="2" applyNumberFormat="1" applyBorder="1" applyAlignment="1">
      <alignment horizontal="right" vertical="center"/>
    </xf>
    <xf numFmtId="0" fontId="12" fillId="0" borderId="41" xfId="1" applyFont="1" applyBorder="1" applyAlignment="1" applyProtection="1">
      <alignment horizontal="center" vertical="center" textRotation="255"/>
    </xf>
    <xf numFmtId="0" fontId="11" fillId="0" borderId="42" xfId="1" applyFont="1" applyBorder="1" applyAlignment="1" applyProtection="1">
      <alignment horizontal="center" vertical="center" shrinkToFit="1"/>
    </xf>
    <xf numFmtId="0" fontId="11" fillId="0" borderId="43" xfId="1" applyFont="1" applyBorder="1" applyAlignment="1" applyProtection="1">
      <alignment horizontal="center" vertical="center" shrinkToFit="1"/>
    </xf>
    <xf numFmtId="0" fontId="12" fillId="0" borderId="44" xfId="1" applyFont="1" applyBorder="1" applyAlignment="1" applyProtection="1">
      <alignment horizontal="center" vertical="center" textRotation="255"/>
    </xf>
    <xf numFmtId="0" fontId="12" fillId="0" borderId="44" xfId="1" applyFont="1" applyBorder="1" applyAlignment="1" applyProtection="1">
      <alignment vertical="center" textRotation="255"/>
    </xf>
    <xf numFmtId="0" fontId="12" fillId="0" borderId="45" xfId="1" applyFont="1" applyBorder="1" applyAlignment="1" applyProtection="1">
      <alignment vertical="center" textRotation="255"/>
    </xf>
    <xf numFmtId="0" fontId="7" fillId="0" borderId="36" xfId="2" applyBorder="1" applyAlignment="1">
      <alignment vertical="center"/>
    </xf>
    <xf numFmtId="0" fontId="17" fillId="0" borderId="36" xfId="2" applyFont="1" applyBorder="1" applyAlignment="1">
      <alignment horizontal="center" vertical="center"/>
    </xf>
    <xf numFmtId="0" fontId="7" fillId="0" borderId="36" xfId="2" applyBorder="1"/>
    <xf numFmtId="177" fontId="7" fillId="0" borderId="36" xfId="2" applyNumberFormat="1" applyBorder="1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4" fillId="0" borderId="0" xfId="2" applyFont="1" applyBorder="1" applyAlignment="1">
      <alignment horizontal="right" vertical="center"/>
    </xf>
    <xf numFmtId="0" fontId="11" fillId="0" borderId="37" xfId="1" applyFont="1" applyBorder="1" applyAlignment="1" applyProtection="1">
      <alignment horizontal="center" vertical="center" shrinkToFit="1"/>
    </xf>
    <xf numFmtId="0" fontId="11" fillId="0" borderId="80" xfId="1" applyFont="1" applyBorder="1" applyAlignment="1" applyProtection="1">
      <alignment horizontal="center" vertical="center" shrinkToFit="1"/>
    </xf>
    <xf numFmtId="0" fontId="23" fillId="0" borderId="37" xfId="2" applyFont="1" applyBorder="1" applyAlignment="1">
      <alignment horizontal="center" vertical="center"/>
    </xf>
    <xf numFmtId="0" fontId="11" fillId="0" borderId="0" xfId="1" applyFont="1" applyFill="1" applyAlignment="1" applyProtection="1">
      <alignment vertical="center"/>
    </xf>
    <xf numFmtId="0" fontId="10" fillId="0" borderId="0" xfId="1" applyFont="1" applyFill="1" applyAlignment="1" applyProtection="1">
      <alignment vertical="center"/>
    </xf>
    <xf numFmtId="0" fontId="9" fillId="0" borderId="71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Alignment="1" applyProtection="1">
      <alignment horizontal="right" vertical="center"/>
    </xf>
    <xf numFmtId="0" fontId="9" fillId="0" borderId="0" xfId="1" applyFont="1" applyFill="1" applyAlignment="1" applyProtection="1">
      <alignment vertical="center"/>
    </xf>
    <xf numFmtId="0" fontId="9" fillId="0" borderId="0" xfId="1" applyFont="1" applyFill="1" applyBorder="1" applyAlignment="1" applyProtection="1">
      <alignment vertical="center"/>
    </xf>
    <xf numFmtId="0" fontId="9" fillId="0" borderId="71" xfId="1" applyFont="1" applyFill="1" applyBorder="1" applyAlignment="1" applyProtection="1">
      <alignment vertical="center"/>
      <protection locked="0"/>
    </xf>
    <xf numFmtId="179" fontId="29" fillId="0" borderId="1" xfId="0" applyNumberFormat="1" applyFont="1" applyBorder="1" applyAlignment="1" applyProtection="1">
      <alignment horizontal="center" vertical="center"/>
    </xf>
    <xf numFmtId="179" fontId="29" fillId="0" borderId="47" xfId="0" applyNumberFormat="1" applyFont="1" applyBorder="1" applyAlignment="1" applyProtection="1">
      <alignment horizontal="center" vertical="center"/>
    </xf>
    <xf numFmtId="179" fontId="29" fillId="0" borderId="1" xfId="0" applyNumberFormat="1" applyFont="1" applyBorder="1" applyAlignment="1" applyProtection="1">
      <alignment horizontal="center" vertical="center"/>
      <protection locked="0"/>
    </xf>
    <xf numFmtId="0" fontId="0" fillId="0" borderId="47" xfId="0" applyBorder="1" applyAlignment="1">
      <alignment vertical="center"/>
    </xf>
    <xf numFmtId="0" fontId="0" fillId="0" borderId="46" xfId="0" applyBorder="1" applyAlignment="1">
      <alignment vertical="center" shrinkToFit="1"/>
    </xf>
    <xf numFmtId="0" fontId="35" fillId="0" borderId="37" xfId="0" applyFont="1" applyBorder="1" applyAlignment="1">
      <alignment horizontal="center" vertical="center"/>
    </xf>
    <xf numFmtId="0" fontId="29" fillId="0" borderId="21" xfId="0" applyFont="1" applyBorder="1" applyAlignment="1" applyProtection="1">
      <alignment vertical="center"/>
      <protection locked="0"/>
    </xf>
    <xf numFmtId="0" fontId="0" fillId="0" borderId="77" xfId="0" applyBorder="1" applyAlignment="1">
      <alignment vertical="center"/>
    </xf>
    <xf numFmtId="0" fontId="24" fillId="0" borderId="2" xfId="2" applyFont="1" applyBorder="1" applyAlignment="1">
      <alignment horizontal="right" vertical="center"/>
    </xf>
    <xf numFmtId="0" fontId="32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0" fillId="0" borderId="79" xfId="0" applyBorder="1" applyAlignment="1">
      <alignment vertical="center" shrinkToFit="1"/>
    </xf>
    <xf numFmtId="0" fontId="36" fillId="0" borderId="0" xfId="0" applyFont="1" applyAlignment="1">
      <alignment horizontal="center" vertical="center"/>
    </xf>
    <xf numFmtId="0" fontId="0" fillId="0" borderId="81" xfId="0" applyBorder="1">
      <alignment vertical="center"/>
    </xf>
    <xf numFmtId="0" fontId="36" fillId="0" borderId="59" xfId="0" applyFont="1" applyFill="1" applyBorder="1" applyAlignment="1">
      <alignment horizontal="center" vertical="center"/>
    </xf>
    <xf numFmtId="0" fontId="36" fillId="0" borderId="82" xfId="0" applyFont="1" applyFill="1" applyBorder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37" fillId="0" borderId="0" xfId="0" applyFont="1">
      <alignment vertical="center"/>
    </xf>
    <xf numFmtId="0" fontId="34" fillId="0" borderId="0" xfId="0" applyFont="1">
      <alignment vertical="center"/>
    </xf>
    <xf numFmtId="0" fontId="0" fillId="0" borderId="81" xfId="0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3" fillId="0" borderId="0" xfId="1" applyFont="1" applyAlignment="1" applyProtection="1">
      <alignment vertical="center"/>
    </xf>
    <xf numFmtId="0" fontId="39" fillId="0" borderId="0" xfId="2" applyFont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11" fillId="4" borderId="83" xfId="1" applyFont="1" applyFill="1" applyBorder="1" applyAlignment="1" applyProtection="1">
      <alignment horizontal="center" vertical="center" shrinkToFit="1"/>
    </xf>
    <xf numFmtId="0" fontId="11" fillId="4" borderId="84" xfId="1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  <xf numFmtId="0" fontId="0" fillId="7" borderId="1" xfId="0" applyFill="1" applyBorder="1">
      <alignment vertical="center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31" fontId="0" fillId="0" borderId="76" xfId="0" applyNumberFormat="1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8" fillId="0" borderId="0" xfId="1" applyFont="1" applyAlignment="1" applyProtection="1">
      <alignment horizontal="center" vertical="center"/>
    </xf>
    <xf numFmtId="0" fontId="15" fillId="0" borderId="64" xfId="1" applyFont="1" applyBorder="1" applyAlignment="1" applyProtection="1">
      <alignment horizontal="center" vertical="center"/>
    </xf>
    <xf numFmtId="0" fontId="15" fillId="0" borderId="65" xfId="1" applyFont="1" applyBorder="1" applyAlignment="1" applyProtection="1">
      <alignment horizontal="center" vertical="center"/>
    </xf>
    <xf numFmtId="0" fontId="15" fillId="0" borderId="66" xfId="1" applyFont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 textRotation="255"/>
    </xf>
    <xf numFmtId="0" fontId="12" fillId="0" borderId="49" xfId="1" applyFont="1" applyBorder="1" applyAlignment="1" applyProtection="1">
      <alignment horizontal="center" vertical="center" textRotation="255"/>
    </xf>
    <xf numFmtId="0" fontId="12" fillId="0" borderId="9" xfId="1" applyFont="1" applyBorder="1" applyAlignment="1" applyProtection="1">
      <alignment horizontal="center" vertical="center" textRotation="255"/>
    </xf>
    <xf numFmtId="0" fontId="12" fillId="0" borderId="14" xfId="1" applyFont="1" applyBorder="1" applyAlignment="1" applyProtection="1">
      <alignment horizontal="center" vertical="center" textRotation="255"/>
    </xf>
    <xf numFmtId="0" fontId="13" fillId="0" borderId="9" xfId="1" applyFont="1" applyBorder="1" applyAlignment="1" applyProtection="1">
      <alignment horizontal="center" vertical="center" textRotation="255"/>
    </xf>
    <xf numFmtId="0" fontId="13" fillId="0" borderId="14" xfId="1" applyFont="1" applyBorder="1" applyAlignment="1" applyProtection="1">
      <alignment horizontal="center" vertical="center" textRotation="255"/>
    </xf>
    <xf numFmtId="0" fontId="9" fillId="0" borderId="6" xfId="1" applyFont="1" applyBorder="1" applyAlignment="1" applyProtection="1">
      <alignment horizontal="center" vertical="center"/>
    </xf>
    <xf numFmtId="0" fontId="9" fillId="0" borderId="50" xfId="1" applyFont="1" applyBorder="1" applyAlignment="1" applyProtection="1">
      <alignment horizontal="center" vertical="center"/>
    </xf>
    <xf numFmtId="0" fontId="9" fillId="0" borderId="51" xfId="1" applyFont="1" applyBorder="1" applyAlignment="1" applyProtection="1">
      <alignment horizontal="center" vertical="center"/>
    </xf>
    <xf numFmtId="0" fontId="9" fillId="0" borderId="21" xfId="1" applyFont="1" applyBorder="1" applyAlignment="1" applyProtection="1">
      <alignment horizontal="center" vertical="center"/>
    </xf>
    <xf numFmtId="0" fontId="9" fillId="0" borderId="36" xfId="1" applyFont="1" applyBorder="1" applyAlignment="1" applyProtection="1">
      <alignment horizontal="center" vertical="center"/>
    </xf>
    <xf numFmtId="0" fontId="9" fillId="0" borderId="52" xfId="1" applyFont="1" applyBorder="1" applyAlignment="1" applyProtection="1">
      <alignment horizontal="center" vertical="center"/>
    </xf>
    <xf numFmtId="0" fontId="9" fillId="0" borderId="53" xfId="1" applyFont="1" applyBorder="1" applyAlignment="1" applyProtection="1">
      <alignment horizontal="center" vertical="center"/>
    </xf>
    <xf numFmtId="0" fontId="9" fillId="0" borderId="54" xfId="1" applyFont="1" applyBorder="1" applyAlignment="1" applyProtection="1">
      <alignment horizontal="center" vertical="center"/>
    </xf>
    <xf numFmtId="0" fontId="11" fillId="4" borderId="55" xfId="1" applyFont="1" applyFill="1" applyBorder="1" applyAlignment="1" applyProtection="1">
      <alignment horizontal="center" vertical="center" shrinkToFit="1"/>
    </xf>
    <xf numFmtId="0" fontId="11" fillId="4" borderId="56" xfId="1" applyFont="1" applyFill="1" applyBorder="1" applyAlignment="1" applyProtection="1">
      <alignment horizontal="center" vertical="center" shrinkToFit="1"/>
    </xf>
    <xf numFmtId="0" fontId="9" fillId="0" borderId="57" xfId="1" applyFont="1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9" fillId="0" borderId="59" xfId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0" borderId="60" xfId="1" applyFont="1" applyBorder="1" applyAlignment="1" applyProtection="1">
      <alignment horizontal="center" vertical="center"/>
    </xf>
    <xf numFmtId="0" fontId="0" fillId="0" borderId="5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60" xfId="0" applyBorder="1" applyAlignment="1" applyProtection="1">
      <alignment horizontal="center" vertical="center"/>
    </xf>
    <xf numFmtId="0" fontId="9" fillId="0" borderId="61" xfId="1" applyFont="1" applyBorder="1" applyAlignment="1" applyProtection="1">
      <alignment horizontal="center" vertical="center"/>
    </xf>
    <xf numFmtId="0" fontId="9" fillId="0" borderId="62" xfId="1" applyFont="1" applyBorder="1" applyAlignment="1" applyProtection="1">
      <alignment horizontal="center" vertical="center"/>
    </xf>
    <xf numFmtId="0" fontId="9" fillId="0" borderId="63" xfId="1" applyFont="1" applyBorder="1" applyAlignment="1" applyProtection="1">
      <alignment horizontal="center" vertical="center"/>
    </xf>
    <xf numFmtId="0" fontId="9" fillId="0" borderId="1" xfId="1" applyFont="1" applyBorder="1" applyAlignment="1" applyProtection="1">
      <alignment horizontal="center" vertical="center"/>
    </xf>
    <xf numFmtId="0" fontId="8" fillId="0" borderId="0" xfId="2" applyFont="1" applyAlignment="1">
      <alignment horizontal="center" vertical="center"/>
    </xf>
    <xf numFmtId="0" fontId="20" fillId="0" borderId="70" xfId="2" applyFont="1" applyBorder="1" applyAlignment="1" applyProtection="1">
      <alignment horizontal="center" vertical="center"/>
      <protection locked="0"/>
    </xf>
    <xf numFmtId="0" fontId="20" fillId="0" borderId="71" xfId="2" applyFont="1" applyBorder="1" applyAlignment="1" applyProtection="1">
      <alignment horizontal="center" vertical="center"/>
      <protection locked="0"/>
    </xf>
    <xf numFmtId="0" fontId="20" fillId="0" borderId="72" xfId="2" applyFont="1" applyBorder="1" applyAlignment="1" applyProtection="1">
      <alignment horizontal="center" vertical="center"/>
      <protection locked="0"/>
    </xf>
    <xf numFmtId="0" fontId="20" fillId="0" borderId="73" xfId="2" applyFont="1" applyBorder="1" applyAlignment="1" applyProtection="1">
      <alignment horizontal="center" vertical="center"/>
      <protection locked="0"/>
    </xf>
    <xf numFmtId="0" fontId="20" fillId="0" borderId="74" xfId="2" applyFont="1" applyBorder="1" applyAlignment="1" applyProtection="1">
      <alignment horizontal="center" vertical="center"/>
      <protection locked="0"/>
    </xf>
    <xf numFmtId="0" fontId="20" fillId="0" borderId="75" xfId="2" applyFont="1" applyBorder="1" applyAlignment="1" applyProtection="1">
      <alignment horizontal="center" vertical="center"/>
      <protection locked="0"/>
    </xf>
    <xf numFmtId="177" fontId="16" fillId="0" borderId="21" xfId="2" applyNumberFormat="1" applyFont="1" applyBorder="1" applyAlignment="1">
      <alignment horizontal="right" vertical="center" shrinkToFit="1"/>
    </xf>
    <xf numFmtId="0" fontId="16" fillId="0" borderId="36" xfId="2" applyFont="1" applyBorder="1" applyAlignment="1">
      <alignment horizontal="right" vertical="center" shrinkToFit="1"/>
    </xf>
    <xf numFmtId="0" fontId="16" fillId="0" borderId="37" xfId="2" applyFont="1" applyBorder="1" applyAlignment="1">
      <alignment horizontal="right" vertical="center" shrinkToFit="1"/>
    </xf>
    <xf numFmtId="0" fontId="24" fillId="0" borderId="0" xfId="2" applyFont="1" applyBorder="1" applyAlignment="1">
      <alignment horizontal="right" vertical="top"/>
    </xf>
    <xf numFmtId="0" fontId="17" fillId="0" borderId="1" xfId="2" applyFont="1" applyBorder="1" applyAlignment="1">
      <alignment horizontal="center" vertical="center"/>
    </xf>
    <xf numFmtId="0" fontId="7" fillId="0" borderId="1" xfId="2" applyBorder="1"/>
    <xf numFmtId="0" fontId="18" fillId="0" borderId="1" xfId="2" applyFont="1" applyBorder="1" applyAlignment="1">
      <alignment horizontal="center" vertical="center"/>
    </xf>
    <xf numFmtId="178" fontId="7" fillId="0" borderId="21" xfId="2" applyNumberFormat="1" applyBorder="1" applyAlignment="1">
      <alignment horizontal="right" vertical="center"/>
    </xf>
    <xf numFmtId="178" fontId="7" fillId="0" borderId="36" xfId="2" applyNumberFormat="1" applyBorder="1" applyAlignment="1">
      <alignment horizontal="right" vertical="center"/>
    </xf>
    <xf numFmtId="177" fontId="7" fillId="0" borderId="1" xfId="2" applyNumberFormat="1" applyBorder="1" applyAlignment="1">
      <alignment horizontal="right" vertical="center"/>
    </xf>
    <xf numFmtId="177" fontId="7" fillId="0" borderId="21" xfId="2" applyNumberFormat="1" applyBorder="1" applyAlignment="1">
      <alignment horizontal="right" vertical="center"/>
    </xf>
    <xf numFmtId="0" fontId="28" fillId="0" borderId="1" xfId="2" applyFont="1" applyBorder="1" applyAlignment="1">
      <alignment horizontal="center" vertical="center"/>
    </xf>
    <xf numFmtId="177" fontId="28" fillId="0" borderId="1" xfId="2" applyNumberFormat="1" applyFont="1" applyBorder="1" applyAlignment="1">
      <alignment horizontal="right" vertical="center"/>
    </xf>
    <xf numFmtId="177" fontId="28" fillId="0" borderId="21" xfId="2" applyNumberFormat="1" applyFont="1" applyBorder="1" applyAlignment="1">
      <alignment horizontal="right" vertical="center"/>
    </xf>
    <xf numFmtId="0" fontId="17" fillId="6" borderId="1" xfId="2" applyFont="1" applyFill="1" applyBorder="1" applyAlignment="1">
      <alignment horizontal="center" vertical="center"/>
    </xf>
    <xf numFmtId="0" fontId="7" fillId="6" borderId="1" xfId="2" applyFill="1" applyBorder="1"/>
    <xf numFmtId="0" fontId="17" fillId="5" borderId="1" xfId="2" applyFont="1" applyFill="1" applyBorder="1" applyAlignment="1">
      <alignment horizontal="center" vertical="center"/>
    </xf>
    <xf numFmtId="0" fontId="7" fillId="5" borderId="1" xfId="2" applyFill="1" applyBorder="1"/>
    <xf numFmtId="0" fontId="7" fillId="0" borderId="2" xfId="2" applyBorder="1" applyAlignment="1">
      <alignment horizontal="center" vertical="center"/>
    </xf>
    <xf numFmtId="0" fontId="17" fillId="5" borderId="21" xfId="2" applyFont="1" applyFill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17" fillId="6" borderId="21" xfId="2" applyFont="1" applyFill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67" xfId="2" applyFont="1" applyBorder="1" applyAlignment="1">
      <alignment horizontal="center" vertical="center"/>
    </xf>
    <xf numFmtId="177" fontId="16" fillId="0" borderId="68" xfId="2" applyNumberFormat="1" applyFont="1" applyBorder="1" applyAlignment="1">
      <alignment horizontal="right" vertical="center"/>
    </xf>
    <xf numFmtId="177" fontId="16" fillId="0" borderId="69" xfId="2" applyNumberFormat="1" applyFont="1" applyBorder="1" applyAlignment="1">
      <alignment horizontal="right" vertical="center"/>
    </xf>
    <xf numFmtId="0" fontId="7" fillId="0" borderId="1" xfId="2" applyBorder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8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</cellXfs>
  <cellStyles count="3">
    <cellStyle name="標準" xfId="0" builtinId="0"/>
    <cellStyle name="標準_２３参加選手・種目調査" xfId="1" xr:uid="{00000000-0005-0000-0000-000001000000}"/>
    <cellStyle name="標準_２４参加料等　納入書" xfId="2" xr:uid="{00000000-0005-0000-0000-000002000000}"/>
  </cellStyles>
  <dxfs count="1">
    <dxf>
      <font>
        <color rgb="FFFF0000"/>
      </font>
    </dxf>
  </dxfs>
  <tableStyles count="0" defaultTableStyle="TableStyleMedium2" defaultPivotStyle="PivotStyleLight16"/>
  <colors>
    <mruColors>
      <color rgb="FFDCB9FF"/>
      <color rgb="FFCC99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7ED82AE-282A-4737-ADA8-89463D41B18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9257A1A-9309-47DB-8423-732AF7D4951E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AA7D21C5-D445-4E22-A213-E47AFD6164A1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CBBB40A-0D5A-4360-842F-4382D7B5A0D1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5EA763DC-A11A-4289-A252-DA1F92A892D3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18CED28-791D-4995-84E4-C0E0DAFAFADA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9BCA3F6D-A50C-4E81-8735-707010B58D84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8E8FE7E-2654-4E0C-BCB8-CC48A43896C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C82E811C-429A-4173-9947-CFBDC2F8E7EF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E9502DF-A8C4-4EB4-8C05-6E0E7D1214DA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B8C33222-2B4B-4AEF-86CA-4CA30FAFA6A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A4FADF7-6ED0-4777-A431-B67CBDA05BEC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1D1E30D4-CE29-401B-BEDB-2BC87ED190E1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0F18393-F89D-41B7-A9EE-7A23612FF463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9CA245A-4029-4F37-B8F8-6CBB3EACF64E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7555E92-EA10-4B77-9653-2277B46CFB11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85D033D-ABCF-40F9-A6EE-8B718139F7F9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422320F-D492-41A1-8501-283FA32B3A76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ABA9195-9D78-4B1B-8D6F-C54CA07B795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02508E3-A2C0-4143-80FE-7D2C4FE4747B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7E68292-690D-495E-A593-5F04297106AF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AB92DE7-FAFC-4513-BBE1-2988D9D90EB3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7DBAB8A1-A74B-4352-9DF1-FB287F5F384A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BD98CDE-1CF7-4436-A255-903FE5F9EF7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6948C8E9-05D2-4416-9CE9-A6BC93C4734E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E79CAA8-53D6-4DA0-8E49-A85F7892D207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E71B6280-CB8D-4421-88A7-1CF0A3C899D1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B633CA0-D65D-4DF1-82AC-D99A726EB11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9D5A49B7-FAB5-4CBB-AF5D-8600C5ED57D0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108"/>
  <sheetViews>
    <sheetView tabSelected="1" workbookViewId="0">
      <pane xSplit="3" ySplit="8" topLeftCell="D9" activePane="bottomRight" state="frozen"/>
      <selection pane="topRight" activeCell="D1" sqref="D1"/>
      <selection pane="bottomLeft" activeCell="A6" sqref="A6"/>
      <selection pane="bottomRight" activeCell="B9" sqref="B9"/>
    </sheetView>
  </sheetViews>
  <sheetFormatPr defaultRowHeight="13.5" x14ac:dyDescent="0.15"/>
  <cols>
    <col min="1" max="1" width="7.625" customWidth="1"/>
    <col min="2" max="3" width="11.625" customWidth="1"/>
    <col min="4" max="5" width="15.625" customWidth="1"/>
    <col min="6" max="6" width="5.75" customWidth="1"/>
    <col min="7" max="7" width="15.75" customWidth="1"/>
    <col min="8" max="8" width="11.25" hidden="1" customWidth="1"/>
    <col min="9" max="9" width="6.125" customWidth="1"/>
    <col min="10" max="10" width="4.875" customWidth="1"/>
    <col min="11" max="11" width="27.125" customWidth="1"/>
    <col min="12" max="12" width="30.25" customWidth="1"/>
    <col min="13" max="13" width="9" customWidth="1"/>
    <col min="14" max="14" width="8.75" hidden="1" customWidth="1"/>
    <col min="15" max="15" width="7.75" hidden="1" customWidth="1"/>
    <col min="16" max="16" width="7.125" hidden="1" customWidth="1"/>
  </cols>
  <sheetData>
    <row r="1" spans="1:16" ht="17.25" x14ac:dyDescent="0.15">
      <c r="B1" s="146" t="s">
        <v>170</v>
      </c>
      <c r="C1" s="146"/>
      <c r="D1" s="146"/>
      <c r="E1" s="146"/>
      <c r="F1" s="146"/>
      <c r="G1" s="146"/>
      <c r="H1" s="146"/>
      <c r="I1" s="146"/>
      <c r="J1" s="146"/>
      <c r="K1" s="132"/>
    </row>
    <row r="2" spans="1:16" ht="14.25" thickBot="1" x14ac:dyDescent="0.2"/>
    <row r="3" spans="1:16" ht="14.25" thickBot="1" x14ac:dyDescent="0.2">
      <c r="A3" s="94" t="s">
        <v>148</v>
      </c>
      <c r="B3" s="147"/>
      <c r="C3" s="148"/>
      <c r="D3" s="133" t="s">
        <v>168</v>
      </c>
      <c r="G3" s="142" t="s">
        <v>130</v>
      </c>
      <c r="H3" s="142"/>
      <c r="I3" s="143" t="s">
        <v>171</v>
      </c>
      <c r="J3" s="143"/>
      <c r="K3" s="143"/>
    </row>
    <row r="5" spans="1:16" x14ac:dyDescent="0.15">
      <c r="A5" s="134" t="s">
        <v>169</v>
      </c>
    </row>
    <row r="6" spans="1:16" x14ac:dyDescent="0.15">
      <c r="A6" s="134" t="s">
        <v>175</v>
      </c>
    </row>
    <row r="7" spans="1:16" x14ac:dyDescent="0.15">
      <c r="A7" s="139" t="s">
        <v>1</v>
      </c>
      <c r="B7" s="141" t="s">
        <v>4</v>
      </c>
      <c r="C7" s="141"/>
      <c r="D7" s="141" t="s">
        <v>172</v>
      </c>
      <c r="E7" s="141"/>
      <c r="F7" s="144" t="s">
        <v>10</v>
      </c>
      <c r="G7" s="149" t="s">
        <v>2</v>
      </c>
      <c r="H7" s="111" t="s">
        <v>149</v>
      </c>
      <c r="I7" s="151" t="s">
        <v>152</v>
      </c>
      <c r="J7" s="152"/>
      <c r="K7" s="93" t="s">
        <v>153</v>
      </c>
      <c r="L7" s="114" t="s">
        <v>157</v>
      </c>
    </row>
    <row r="8" spans="1:16" x14ac:dyDescent="0.15">
      <c r="A8" s="140"/>
      <c r="B8" s="68" t="s">
        <v>5</v>
      </c>
      <c r="C8" s="68" t="s">
        <v>6</v>
      </c>
      <c r="D8" s="68" t="s">
        <v>5</v>
      </c>
      <c r="E8" s="68" t="s">
        <v>6</v>
      </c>
      <c r="F8" s="145"/>
      <c r="G8" s="150"/>
      <c r="H8" s="110"/>
      <c r="I8" s="153" t="s">
        <v>151</v>
      </c>
      <c r="J8" s="154"/>
      <c r="K8" s="110"/>
      <c r="L8" s="118" t="s">
        <v>158</v>
      </c>
    </row>
    <row r="9" spans="1:16" ht="15" customHeight="1" x14ac:dyDescent="0.15">
      <c r="A9" s="4">
        <v>1</v>
      </c>
      <c r="B9" s="9"/>
      <c r="C9" s="9"/>
      <c r="D9" s="9"/>
      <c r="E9" s="9"/>
      <c r="F9" s="10"/>
      <c r="G9" s="109"/>
      <c r="H9" s="108">
        <v>44652</v>
      </c>
      <c r="I9" s="113" t="str">
        <f t="shared" ref="I9:I17" si="0">IF(ISBLANK(G9),"　",DATEDIF(G9,H9,"Y"))</f>
        <v>　</v>
      </c>
      <c r="J9" s="112" t="s">
        <v>150</v>
      </c>
      <c r="K9" s="137"/>
      <c r="L9" s="138"/>
      <c r="N9" s="62" t="s">
        <v>115</v>
      </c>
      <c r="O9" t="s">
        <v>8</v>
      </c>
      <c r="P9" t="s">
        <v>11</v>
      </c>
    </row>
    <row r="10" spans="1:16" ht="15" customHeight="1" x14ac:dyDescent="0.15">
      <c r="A10" s="4">
        <v>2</v>
      </c>
      <c r="B10" s="9"/>
      <c r="C10" s="9"/>
      <c r="D10" s="9"/>
      <c r="E10" s="9"/>
      <c r="F10" s="10"/>
      <c r="G10" s="109"/>
      <c r="H10" s="107">
        <v>44652</v>
      </c>
      <c r="I10" s="113" t="str">
        <f t="shared" si="0"/>
        <v>　</v>
      </c>
      <c r="J10" s="112" t="s">
        <v>150</v>
      </c>
      <c r="K10" s="137"/>
      <c r="L10" s="138"/>
      <c r="N10" s="62" t="s">
        <v>117</v>
      </c>
      <c r="O10" t="s">
        <v>7</v>
      </c>
      <c r="P10" s="3" t="s">
        <v>12</v>
      </c>
    </row>
    <row r="11" spans="1:16" ht="15" customHeight="1" x14ac:dyDescent="0.15">
      <c r="A11" s="4">
        <v>3</v>
      </c>
      <c r="B11" s="9"/>
      <c r="C11" s="9"/>
      <c r="D11" s="9"/>
      <c r="E11" s="9"/>
      <c r="F11" s="10"/>
      <c r="G11" s="109"/>
      <c r="H11" s="107">
        <v>44652</v>
      </c>
      <c r="I11" s="113" t="str">
        <f t="shared" si="0"/>
        <v>　</v>
      </c>
      <c r="J11" s="112" t="s">
        <v>150</v>
      </c>
      <c r="K11" s="137"/>
      <c r="L11" s="138"/>
      <c r="N11" s="62" t="s">
        <v>118</v>
      </c>
      <c r="O11" t="s">
        <v>9</v>
      </c>
    </row>
    <row r="12" spans="1:16" ht="15" customHeight="1" x14ac:dyDescent="0.15">
      <c r="A12" s="4">
        <v>4</v>
      </c>
      <c r="B12" s="9"/>
      <c r="C12" s="9"/>
      <c r="D12" s="9"/>
      <c r="E12" s="9"/>
      <c r="F12" s="10"/>
      <c r="G12" s="109"/>
      <c r="H12" s="107">
        <v>44652</v>
      </c>
      <c r="I12" s="113" t="str">
        <f t="shared" si="0"/>
        <v>　</v>
      </c>
      <c r="J12" s="112" t="s">
        <v>150</v>
      </c>
      <c r="K12" s="137"/>
      <c r="L12" s="138"/>
      <c r="N12" s="62" t="s">
        <v>116</v>
      </c>
      <c r="O12" t="s">
        <v>154</v>
      </c>
    </row>
    <row r="13" spans="1:16" ht="15" customHeight="1" x14ac:dyDescent="0.15">
      <c r="A13" s="4">
        <v>5</v>
      </c>
      <c r="B13" s="9"/>
      <c r="C13" s="9"/>
      <c r="D13" s="9"/>
      <c r="E13" s="9"/>
      <c r="F13" s="10"/>
      <c r="G13" s="109"/>
      <c r="H13" s="107">
        <v>44652</v>
      </c>
      <c r="I13" s="113" t="str">
        <f t="shared" si="0"/>
        <v>　</v>
      </c>
      <c r="J13" s="112" t="s">
        <v>150</v>
      </c>
      <c r="K13" s="137"/>
      <c r="L13" s="138"/>
    </row>
    <row r="14" spans="1:16" ht="15" customHeight="1" x14ac:dyDescent="0.15">
      <c r="A14" s="4">
        <v>6</v>
      </c>
      <c r="B14" s="9"/>
      <c r="C14" s="9"/>
      <c r="D14" s="9"/>
      <c r="E14" s="9"/>
      <c r="F14" s="10"/>
      <c r="G14" s="109"/>
      <c r="H14" s="107">
        <v>44652</v>
      </c>
      <c r="I14" s="113" t="str">
        <f t="shared" si="0"/>
        <v>　</v>
      </c>
      <c r="J14" s="112" t="s">
        <v>150</v>
      </c>
      <c r="K14" s="137"/>
      <c r="L14" s="138"/>
    </row>
    <row r="15" spans="1:16" ht="15" customHeight="1" x14ac:dyDescent="0.15">
      <c r="A15" s="4">
        <v>7</v>
      </c>
      <c r="B15" s="9"/>
      <c r="C15" s="9"/>
      <c r="D15" s="9"/>
      <c r="E15" s="9"/>
      <c r="F15" s="10"/>
      <c r="G15" s="109"/>
      <c r="H15" s="107">
        <v>44652</v>
      </c>
      <c r="I15" s="113" t="str">
        <f t="shared" si="0"/>
        <v>　</v>
      </c>
      <c r="J15" s="112" t="s">
        <v>150</v>
      </c>
      <c r="K15" s="137"/>
      <c r="L15" s="138"/>
    </row>
    <row r="16" spans="1:16" ht="15" customHeight="1" x14ac:dyDescent="0.15">
      <c r="A16" s="4">
        <v>8</v>
      </c>
      <c r="B16" s="9"/>
      <c r="C16" s="9"/>
      <c r="D16" s="9"/>
      <c r="E16" s="9"/>
      <c r="F16" s="10"/>
      <c r="G16" s="109"/>
      <c r="H16" s="107">
        <v>44652</v>
      </c>
      <c r="I16" s="113" t="str">
        <f t="shared" si="0"/>
        <v>　</v>
      </c>
      <c r="J16" s="112" t="s">
        <v>150</v>
      </c>
      <c r="K16" s="137"/>
      <c r="L16" s="138"/>
    </row>
    <row r="17" spans="1:12" ht="15" customHeight="1" x14ac:dyDescent="0.15">
      <c r="A17" s="4">
        <v>9</v>
      </c>
      <c r="B17" s="9"/>
      <c r="C17" s="9"/>
      <c r="D17" s="9"/>
      <c r="E17" s="9"/>
      <c r="F17" s="10"/>
      <c r="G17" s="109"/>
      <c r="H17" s="107">
        <v>44652</v>
      </c>
      <c r="I17" s="113" t="str">
        <f t="shared" si="0"/>
        <v>　</v>
      </c>
      <c r="J17" s="112" t="s">
        <v>150</v>
      </c>
      <c r="K17" s="137"/>
      <c r="L17" s="138"/>
    </row>
    <row r="18" spans="1:12" ht="15" customHeight="1" x14ac:dyDescent="0.15">
      <c r="A18" s="4">
        <v>10</v>
      </c>
      <c r="B18" s="9"/>
      <c r="C18" s="9"/>
      <c r="D18" s="9"/>
      <c r="E18" s="9"/>
      <c r="F18" s="10"/>
      <c r="G18" s="109"/>
      <c r="H18" s="107">
        <v>44652</v>
      </c>
      <c r="I18" s="113" t="str">
        <f t="shared" ref="I18:I58" si="1">IF(ISBLANK(G18),"　",DATEDIF(G18,H18,"Y"))</f>
        <v>　</v>
      </c>
      <c r="J18" s="112" t="s">
        <v>150</v>
      </c>
      <c r="K18" s="137"/>
      <c r="L18" s="138"/>
    </row>
    <row r="19" spans="1:12" ht="15" customHeight="1" x14ac:dyDescent="0.15">
      <c r="A19" s="4">
        <v>11</v>
      </c>
      <c r="B19" s="9"/>
      <c r="C19" s="9"/>
      <c r="D19" s="9"/>
      <c r="E19" s="9"/>
      <c r="F19" s="10"/>
      <c r="G19" s="109"/>
      <c r="H19" s="107">
        <v>44652</v>
      </c>
      <c r="I19" s="113" t="str">
        <f t="shared" si="1"/>
        <v>　</v>
      </c>
      <c r="J19" s="112" t="s">
        <v>150</v>
      </c>
      <c r="K19" s="137"/>
      <c r="L19" s="138"/>
    </row>
    <row r="20" spans="1:12" ht="15" customHeight="1" x14ac:dyDescent="0.15">
      <c r="A20" s="4">
        <v>12</v>
      </c>
      <c r="B20" s="9"/>
      <c r="C20" s="9"/>
      <c r="D20" s="9"/>
      <c r="E20" s="9"/>
      <c r="F20" s="10"/>
      <c r="G20" s="109"/>
      <c r="H20" s="107">
        <v>44652</v>
      </c>
      <c r="I20" s="113" t="str">
        <f t="shared" si="1"/>
        <v>　</v>
      </c>
      <c r="J20" s="112" t="s">
        <v>150</v>
      </c>
      <c r="K20" s="137"/>
      <c r="L20" s="138"/>
    </row>
    <row r="21" spans="1:12" ht="15" customHeight="1" x14ac:dyDescent="0.15">
      <c r="A21" s="4">
        <v>13</v>
      </c>
      <c r="B21" s="9"/>
      <c r="C21" s="9"/>
      <c r="D21" s="9"/>
      <c r="E21" s="9"/>
      <c r="F21" s="10"/>
      <c r="G21" s="109"/>
      <c r="H21" s="107">
        <v>44652</v>
      </c>
      <c r="I21" s="113" t="str">
        <f t="shared" si="1"/>
        <v>　</v>
      </c>
      <c r="J21" s="112" t="s">
        <v>150</v>
      </c>
      <c r="K21" s="137"/>
      <c r="L21" s="138"/>
    </row>
    <row r="22" spans="1:12" ht="15" customHeight="1" x14ac:dyDescent="0.15">
      <c r="A22" s="4">
        <v>14</v>
      </c>
      <c r="B22" s="9"/>
      <c r="C22" s="9"/>
      <c r="D22" s="9"/>
      <c r="E22" s="9"/>
      <c r="F22" s="10"/>
      <c r="G22" s="109"/>
      <c r="H22" s="107">
        <v>44652</v>
      </c>
      <c r="I22" s="113" t="str">
        <f t="shared" si="1"/>
        <v>　</v>
      </c>
      <c r="J22" s="112" t="s">
        <v>150</v>
      </c>
      <c r="K22" s="137"/>
      <c r="L22" s="138"/>
    </row>
    <row r="23" spans="1:12" ht="15" customHeight="1" x14ac:dyDescent="0.15">
      <c r="A23" s="4">
        <v>15</v>
      </c>
      <c r="B23" s="9"/>
      <c r="C23" s="9"/>
      <c r="D23" s="9"/>
      <c r="E23" s="9"/>
      <c r="F23" s="10"/>
      <c r="G23" s="109"/>
      <c r="H23" s="107">
        <v>44652</v>
      </c>
      <c r="I23" s="113" t="str">
        <f t="shared" si="1"/>
        <v>　</v>
      </c>
      <c r="J23" s="112" t="s">
        <v>150</v>
      </c>
      <c r="K23" s="137"/>
      <c r="L23" s="138"/>
    </row>
    <row r="24" spans="1:12" ht="15" customHeight="1" x14ac:dyDescent="0.15">
      <c r="A24" s="4">
        <v>16</v>
      </c>
      <c r="B24" s="9"/>
      <c r="C24" s="9"/>
      <c r="D24" s="9"/>
      <c r="E24" s="9"/>
      <c r="F24" s="10"/>
      <c r="G24" s="109"/>
      <c r="H24" s="107">
        <v>44652</v>
      </c>
      <c r="I24" s="113" t="str">
        <f t="shared" si="1"/>
        <v>　</v>
      </c>
      <c r="J24" s="112" t="s">
        <v>150</v>
      </c>
      <c r="K24" s="137"/>
      <c r="L24" s="138"/>
    </row>
    <row r="25" spans="1:12" ht="15" customHeight="1" x14ac:dyDescent="0.15">
      <c r="A25" s="4">
        <v>17</v>
      </c>
      <c r="B25" s="9"/>
      <c r="C25" s="9"/>
      <c r="D25" s="9"/>
      <c r="E25" s="9"/>
      <c r="F25" s="10"/>
      <c r="G25" s="109"/>
      <c r="H25" s="107">
        <v>44652</v>
      </c>
      <c r="I25" s="113" t="str">
        <f t="shared" si="1"/>
        <v>　</v>
      </c>
      <c r="J25" s="112" t="s">
        <v>150</v>
      </c>
      <c r="K25" s="137"/>
      <c r="L25" s="138"/>
    </row>
    <row r="26" spans="1:12" ht="15" customHeight="1" x14ac:dyDescent="0.15">
      <c r="A26" s="4">
        <v>18</v>
      </c>
      <c r="B26" s="9"/>
      <c r="C26" s="9"/>
      <c r="D26" s="9"/>
      <c r="E26" s="9"/>
      <c r="F26" s="10"/>
      <c r="G26" s="109"/>
      <c r="H26" s="107">
        <v>44652</v>
      </c>
      <c r="I26" s="113" t="str">
        <f t="shared" si="1"/>
        <v>　</v>
      </c>
      <c r="J26" s="112" t="s">
        <v>150</v>
      </c>
      <c r="K26" s="137"/>
      <c r="L26" s="138"/>
    </row>
    <row r="27" spans="1:12" ht="15" customHeight="1" x14ac:dyDescent="0.15">
      <c r="A27" s="4">
        <v>19</v>
      </c>
      <c r="B27" s="9"/>
      <c r="C27" s="9"/>
      <c r="D27" s="9"/>
      <c r="E27" s="9"/>
      <c r="F27" s="10"/>
      <c r="G27" s="109"/>
      <c r="H27" s="107">
        <v>44652</v>
      </c>
      <c r="I27" s="113" t="str">
        <f t="shared" si="1"/>
        <v>　</v>
      </c>
      <c r="J27" s="112" t="s">
        <v>150</v>
      </c>
      <c r="K27" s="137"/>
      <c r="L27" s="138"/>
    </row>
    <row r="28" spans="1:12" ht="15" customHeight="1" x14ac:dyDescent="0.15">
      <c r="A28" s="4">
        <v>20</v>
      </c>
      <c r="B28" s="9"/>
      <c r="C28" s="9"/>
      <c r="D28" s="9"/>
      <c r="E28" s="9"/>
      <c r="F28" s="10"/>
      <c r="G28" s="109"/>
      <c r="H28" s="107">
        <v>44652</v>
      </c>
      <c r="I28" s="113" t="str">
        <f t="shared" si="1"/>
        <v>　</v>
      </c>
      <c r="J28" s="112" t="s">
        <v>150</v>
      </c>
      <c r="K28" s="137"/>
      <c r="L28" s="138"/>
    </row>
    <row r="29" spans="1:12" ht="15" customHeight="1" x14ac:dyDescent="0.15">
      <c r="A29" s="4">
        <v>21</v>
      </c>
      <c r="B29" s="9"/>
      <c r="C29" s="9"/>
      <c r="D29" s="9"/>
      <c r="E29" s="9"/>
      <c r="F29" s="10"/>
      <c r="G29" s="109"/>
      <c r="H29" s="107">
        <v>44652</v>
      </c>
      <c r="I29" s="113" t="str">
        <f t="shared" si="1"/>
        <v>　</v>
      </c>
      <c r="J29" s="112" t="s">
        <v>150</v>
      </c>
      <c r="K29" s="137"/>
      <c r="L29" s="138"/>
    </row>
    <row r="30" spans="1:12" ht="15" customHeight="1" x14ac:dyDescent="0.15">
      <c r="A30" s="4">
        <v>22</v>
      </c>
      <c r="B30" s="9"/>
      <c r="C30" s="9"/>
      <c r="D30" s="9"/>
      <c r="E30" s="9"/>
      <c r="F30" s="10"/>
      <c r="G30" s="109"/>
      <c r="H30" s="107">
        <v>44652</v>
      </c>
      <c r="I30" s="113" t="str">
        <f t="shared" si="1"/>
        <v>　</v>
      </c>
      <c r="J30" s="112" t="s">
        <v>150</v>
      </c>
      <c r="K30" s="137"/>
      <c r="L30" s="138"/>
    </row>
    <row r="31" spans="1:12" ht="15" customHeight="1" x14ac:dyDescent="0.15">
      <c r="A31" s="4">
        <v>23</v>
      </c>
      <c r="B31" s="9"/>
      <c r="C31" s="9"/>
      <c r="D31" s="9"/>
      <c r="E31" s="9"/>
      <c r="F31" s="10"/>
      <c r="G31" s="109"/>
      <c r="H31" s="107">
        <v>44652</v>
      </c>
      <c r="I31" s="113" t="str">
        <f t="shared" si="1"/>
        <v>　</v>
      </c>
      <c r="J31" s="112" t="s">
        <v>150</v>
      </c>
      <c r="K31" s="137"/>
      <c r="L31" s="138"/>
    </row>
    <row r="32" spans="1:12" ht="15" customHeight="1" x14ac:dyDescent="0.15">
      <c r="A32" s="4">
        <v>24</v>
      </c>
      <c r="B32" s="9"/>
      <c r="C32" s="9"/>
      <c r="D32" s="9"/>
      <c r="E32" s="9"/>
      <c r="F32" s="10"/>
      <c r="G32" s="109"/>
      <c r="H32" s="107">
        <v>44652</v>
      </c>
      <c r="I32" s="113" t="str">
        <f t="shared" si="1"/>
        <v>　</v>
      </c>
      <c r="J32" s="112" t="s">
        <v>150</v>
      </c>
      <c r="K32" s="137"/>
      <c r="L32" s="138"/>
    </row>
    <row r="33" spans="1:12" ht="15" customHeight="1" x14ac:dyDescent="0.15">
      <c r="A33" s="4">
        <v>25</v>
      </c>
      <c r="B33" s="9"/>
      <c r="C33" s="9"/>
      <c r="D33" s="9"/>
      <c r="E33" s="9"/>
      <c r="F33" s="10"/>
      <c r="G33" s="109"/>
      <c r="H33" s="107">
        <v>44652</v>
      </c>
      <c r="I33" s="113" t="str">
        <f t="shared" si="1"/>
        <v>　</v>
      </c>
      <c r="J33" s="112" t="s">
        <v>150</v>
      </c>
      <c r="K33" s="137"/>
      <c r="L33" s="138"/>
    </row>
    <row r="34" spans="1:12" ht="15" customHeight="1" x14ac:dyDescent="0.15">
      <c r="A34" s="4">
        <v>26</v>
      </c>
      <c r="B34" s="9"/>
      <c r="C34" s="9"/>
      <c r="D34" s="9"/>
      <c r="E34" s="9"/>
      <c r="F34" s="10"/>
      <c r="G34" s="109"/>
      <c r="H34" s="107">
        <v>44652</v>
      </c>
      <c r="I34" s="113" t="str">
        <f t="shared" si="1"/>
        <v>　</v>
      </c>
      <c r="J34" s="112" t="s">
        <v>150</v>
      </c>
      <c r="K34" s="137"/>
      <c r="L34" s="138"/>
    </row>
    <row r="35" spans="1:12" ht="15" customHeight="1" x14ac:dyDescent="0.15">
      <c r="A35" s="4">
        <v>27</v>
      </c>
      <c r="B35" s="9"/>
      <c r="C35" s="9"/>
      <c r="D35" s="9"/>
      <c r="E35" s="9"/>
      <c r="F35" s="10"/>
      <c r="G35" s="109"/>
      <c r="H35" s="107">
        <v>44652</v>
      </c>
      <c r="I35" s="113" t="str">
        <f t="shared" si="1"/>
        <v>　</v>
      </c>
      <c r="J35" s="112" t="s">
        <v>150</v>
      </c>
      <c r="K35" s="137"/>
      <c r="L35" s="138"/>
    </row>
    <row r="36" spans="1:12" ht="15" customHeight="1" x14ac:dyDescent="0.15">
      <c r="A36" s="4">
        <v>28</v>
      </c>
      <c r="B36" s="9"/>
      <c r="C36" s="9"/>
      <c r="D36" s="9"/>
      <c r="E36" s="9"/>
      <c r="F36" s="10"/>
      <c r="G36" s="109"/>
      <c r="H36" s="107">
        <v>44652</v>
      </c>
      <c r="I36" s="113" t="str">
        <f t="shared" si="1"/>
        <v>　</v>
      </c>
      <c r="J36" s="112" t="s">
        <v>150</v>
      </c>
      <c r="K36" s="137"/>
      <c r="L36" s="138"/>
    </row>
    <row r="37" spans="1:12" ht="15" customHeight="1" x14ac:dyDescent="0.15">
      <c r="A37" s="4">
        <v>29</v>
      </c>
      <c r="B37" s="9"/>
      <c r="C37" s="9"/>
      <c r="D37" s="9"/>
      <c r="E37" s="9"/>
      <c r="F37" s="10"/>
      <c r="G37" s="109"/>
      <c r="H37" s="107">
        <v>44652</v>
      </c>
      <c r="I37" s="113" t="str">
        <f t="shared" si="1"/>
        <v>　</v>
      </c>
      <c r="J37" s="112" t="s">
        <v>150</v>
      </c>
      <c r="K37" s="137"/>
      <c r="L37" s="138"/>
    </row>
    <row r="38" spans="1:12" ht="15" customHeight="1" x14ac:dyDescent="0.15">
      <c r="A38" s="4">
        <v>30</v>
      </c>
      <c r="B38" s="9"/>
      <c r="C38" s="9"/>
      <c r="D38" s="9"/>
      <c r="E38" s="9"/>
      <c r="F38" s="10"/>
      <c r="G38" s="109"/>
      <c r="H38" s="107">
        <v>44652</v>
      </c>
      <c r="I38" s="113" t="str">
        <f t="shared" si="1"/>
        <v>　</v>
      </c>
      <c r="J38" s="112" t="s">
        <v>150</v>
      </c>
      <c r="K38" s="137"/>
      <c r="L38" s="138"/>
    </row>
    <row r="39" spans="1:12" ht="15" customHeight="1" x14ac:dyDescent="0.15">
      <c r="A39" s="4">
        <v>31</v>
      </c>
      <c r="B39" s="9"/>
      <c r="C39" s="9"/>
      <c r="D39" s="9"/>
      <c r="E39" s="9"/>
      <c r="F39" s="10"/>
      <c r="G39" s="109"/>
      <c r="H39" s="107">
        <v>44652</v>
      </c>
      <c r="I39" s="113" t="str">
        <f t="shared" si="1"/>
        <v>　</v>
      </c>
      <c r="J39" s="112" t="s">
        <v>150</v>
      </c>
      <c r="K39" s="137"/>
      <c r="L39" s="138"/>
    </row>
    <row r="40" spans="1:12" ht="15" customHeight="1" x14ac:dyDescent="0.15">
      <c r="A40" s="4">
        <v>32</v>
      </c>
      <c r="B40" s="9"/>
      <c r="C40" s="9"/>
      <c r="D40" s="9"/>
      <c r="E40" s="9"/>
      <c r="F40" s="10"/>
      <c r="G40" s="109"/>
      <c r="H40" s="107">
        <v>44652</v>
      </c>
      <c r="I40" s="113" t="str">
        <f t="shared" si="1"/>
        <v>　</v>
      </c>
      <c r="J40" s="112" t="s">
        <v>150</v>
      </c>
      <c r="K40" s="137"/>
      <c r="L40" s="138"/>
    </row>
    <row r="41" spans="1:12" ht="15" customHeight="1" x14ac:dyDescent="0.15">
      <c r="A41" s="4">
        <v>33</v>
      </c>
      <c r="B41" s="9"/>
      <c r="C41" s="9"/>
      <c r="D41" s="9"/>
      <c r="E41" s="9"/>
      <c r="F41" s="10"/>
      <c r="G41" s="109"/>
      <c r="H41" s="107">
        <v>44652</v>
      </c>
      <c r="I41" s="113" t="str">
        <f t="shared" si="1"/>
        <v>　</v>
      </c>
      <c r="J41" s="112" t="s">
        <v>150</v>
      </c>
      <c r="K41" s="137"/>
      <c r="L41" s="138"/>
    </row>
    <row r="42" spans="1:12" ht="15" customHeight="1" x14ac:dyDescent="0.15">
      <c r="A42" s="4">
        <v>34</v>
      </c>
      <c r="B42" s="9"/>
      <c r="C42" s="9"/>
      <c r="D42" s="9"/>
      <c r="E42" s="9"/>
      <c r="F42" s="10"/>
      <c r="G42" s="109"/>
      <c r="H42" s="107">
        <v>44652</v>
      </c>
      <c r="I42" s="113" t="str">
        <f t="shared" si="1"/>
        <v>　</v>
      </c>
      <c r="J42" s="112" t="s">
        <v>150</v>
      </c>
      <c r="K42" s="137"/>
      <c r="L42" s="138"/>
    </row>
    <row r="43" spans="1:12" ht="15" customHeight="1" x14ac:dyDescent="0.15">
      <c r="A43" s="4">
        <v>35</v>
      </c>
      <c r="B43" s="9"/>
      <c r="C43" s="9"/>
      <c r="D43" s="9"/>
      <c r="E43" s="9"/>
      <c r="F43" s="10"/>
      <c r="G43" s="109"/>
      <c r="H43" s="107">
        <v>44652</v>
      </c>
      <c r="I43" s="113" t="str">
        <f t="shared" si="1"/>
        <v>　</v>
      </c>
      <c r="J43" s="112" t="s">
        <v>150</v>
      </c>
      <c r="K43" s="137"/>
      <c r="L43" s="138"/>
    </row>
    <row r="44" spans="1:12" ht="15" customHeight="1" x14ac:dyDescent="0.15">
      <c r="A44" s="4">
        <v>36</v>
      </c>
      <c r="B44" s="9"/>
      <c r="C44" s="9"/>
      <c r="D44" s="9"/>
      <c r="E44" s="9"/>
      <c r="F44" s="10"/>
      <c r="G44" s="109"/>
      <c r="H44" s="107">
        <v>44652</v>
      </c>
      <c r="I44" s="113" t="str">
        <f t="shared" si="1"/>
        <v>　</v>
      </c>
      <c r="J44" s="112" t="s">
        <v>150</v>
      </c>
      <c r="K44" s="137"/>
      <c r="L44" s="138"/>
    </row>
    <row r="45" spans="1:12" ht="15" customHeight="1" x14ac:dyDescent="0.15">
      <c r="A45" s="4">
        <v>37</v>
      </c>
      <c r="B45" s="9"/>
      <c r="C45" s="9"/>
      <c r="D45" s="9"/>
      <c r="E45" s="9"/>
      <c r="F45" s="10"/>
      <c r="G45" s="109"/>
      <c r="H45" s="107">
        <v>44652</v>
      </c>
      <c r="I45" s="113" t="str">
        <f t="shared" si="1"/>
        <v>　</v>
      </c>
      <c r="J45" s="112" t="s">
        <v>150</v>
      </c>
      <c r="K45" s="137"/>
      <c r="L45" s="138"/>
    </row>
    <row r="46" spans="1:12" ht="15" customHeight="1" x14ac:dyDescent="0.15">
      <c r="A46" s="4">
        <v>38</v>
      </c>
      <c r="B46" s="9"/>
      <c r="C46" s="9"/>
      <c r="D46" s="9"/>
      <c r="E46" s="9"/>
      <c r="F46" s="10"/>
      <c r="G46" s="109"/>
      <c r="H46" s="107">
        <v>44652</v>
      </c>
      <c r="I46" s="113" t="str">
        <f t="shared" si="1"/>
        <v>　</v>
      </c>
      <c r="J46" s="112" t="s">
        <v>150</v>
      </c>
      <c r="K46" s="137"/>
      <c r="L46" s="138"/>
    </row>
    <row r="47" spans="1:12" ht="15" customHeight="1" x14ac:dyDescent="0.15">
      <c r="A47" s="4">
        <v>39</v>
      </c>
      <c r="B47" s="9"/>
      <c r="C47" s="9"/>
      <c r="D47" s="9"/>
      <c r="E47" s="9"/>
      <c r="F47" s="10"/>
      <c r="G47" s="109"/>
      <c r="H47" s="107">
        <v>44652</v>
      </c>
      <c r="I47" s="113" t="str">
        <f t="shared" si="1"/>
        <v>　</v>
      </c>
      <c r="J47" s="112" t="s">
        <v>150</v>
      </c>
      <c r="K47" s="137"/>
      <c r="L47" s="138"/>
    </row>
    <row r="48" spans="1:12" ht="15" customHeight="1" x14ac:dyDescent="0.15">
      <c r="A48" s="4">
        <v>40</v>
      </c>
      <c r="B48" s="9"/>
      <c r="C48" s="9"/>
      <c r="D48" s="9"/>
      <c r="E48" s="9"/>
      <c r="F48" s="10"/>
      <c r="G48" s="109"/>
      <c r="H48" s="107">
        <v>44652</v>
      </c>
      <c r="I48" s="113" t="str">
        <f t="shared" si="1"/>
        <v>　</v>
      </c>
      <c r="J48" s="112" t="s">
        <v>150</v>
      </c>
      <c r="K48" s="137"/>
      <c r="L48" s="138"/>
    </row>
    <row r="49" spans="1:12" ht="15" customHeight="1" x14ac:dyDescent="0.15">
      <c r="A49" s="4">
        <v>41</v>
      </c>
      <c r="B49" s="9"/>
      <c r="C49" s="9"/>
      <c r="D49" s="9"/>
      <c r="E49" s="9"/>
      <c r="F49" s="10"/>
      <c r="G49" s="109"/>
      <c r="H49" s="107">
        <v>44652</v>
      </c>
      <c r="I49" s="113" t="str">
        <f t="shared" si="1"/>
        <v>　</v>
      </c>
      <c r="J49" s="112" t="s">
        <v>150</v>
      </c>
      <c r="K49" s="137"/>
      <c r="L49" s="138"/>
    </row>
    <row r="50" spans="1:12" ht="15" customHeight="1" x14ac:dyDescent="0.15">
      <c r="A50" s="4">
        <v>42</v>
      </c>
      <c r="B50" s="9"/>
      <c r="C50" s="9"/>
      <c r="D50" s="9"/>
      <c r="E50" s="9"/>
      <c r="F50" s="10"/>
      <c r="G50" s="109"/>
      <c r="H50" s="107">
        <v>44652</v>
      </c>
      <c r="I50" s="113" t="str">
        <f t="shared" si="1"/>
        <v>　</v>
      </c>
      <c r="J50" s="112" t="s">
        <v>150</v>
      </c>
      <c r="K50" s="137"/>
      <c r="L50" s="138"/>
    </row>
    <row r="51" spans="1:12" ht="15" customHeight="1" x14ac:dyDescent="0.15">
      <c r="A51" s="4">
        <v>43</v>
      </c>
      <c r="B51" s="9"/>
      <c r="C51" s="9"/>
      <c r="D51" s="9"/>
      <c r="E51" s="9"/>
      <c r="F51" s="10"/>
      <c r="G51" s="109"/>
      <c r="H51" s="107">
        <v>44652</v>
      </c>
      <c r="I51" s="113" t="str">
        <f t="shared" si="1"/>
        <v>　</v>
      </c>
      <c r="J51" s="112" t="s">
        <v>150</v>
      </c>
      <c r="K51" s="137"/>
      <c r="L51" s="138"/>
    </row>
    <row r="52" spans="1:12" ht="15" customHeight="1" x14ac:dyDescent="0.15">
      <c r="A52" s="4">
        <v>44</v>
      </c>
      <c r="B52" s="9"/>
      <c r="C52" s="9"/>
      <c r="D52" s="9"/>
      <c r="E52" s="9"/>
      <c r="F52" s="10"/>
      <c r="G52" s="109"/>
      <c r="H52" s="107">
        <v>44652</v>
      </c>
      <c r="I52" s="113" t="str">
        <f t="shared" si="1"/>
        <v>　</v>
      </c>
      <c r="J52" s="112" t="s">
        <v>150</v>
      </c>
      <c r="K52" s="137"/>
      <c r="L52" s="138"/>
    </row>
    <row r="53" spans="1:12" ht="15" customHeight="1" x14ac:dyDescent="0.15">
      <c r="A53" s="4">
        <v>45</v>
      </c>
      <c r="B53" s="9"/>
      <c r="C53" s="9"/>
      <c r="D53" s="9"/>
      <c r="E53" s="9"/>
      <c r="F53" s="10"/>
      <c r="G53" s="109"/>
      <c r="H53" s="107">
        <v>44652</v>
      </c>
      <c r="I53" s="113" t="str">
        <f t="shared" si="1"/>
        <v>　</v>
      </c>
      <c r="J53" s="112" t="s">
        <v>150</v>
      </c>
      <c r="K53" s="137"/>
      <c r="L53" s="138"/>
    </row>
    <row r="54" spans="1:12" ht="15" customHeight="1" x14ac:dyDescent="0.15">
      <c r="A54" s="4">
        <v>46</v>
      </c>
      <c r="B54" s="9"/>
      <c r="C54" s="9"/>
      <c r="D54" s="9"/>
      <c r="E54" s="9"/>
      <c r="F54" s="10"/>
      <c r="G54" s="109"/>
      <c r="H54" s="107">
        <v>44652</v>
      </c>
      <c r="I54" s="113" t="str">
        <f t="shared" si="1"/>
        <v>　</v>
      </c>
      <c r="J54" s="112" t="s">
        <v>150</v>
      </c>
      <c r="K54" s="137"/>
      <c r="L54" s="138"/>
    </row>
    <row r="55" spans="1:12" ht="15" customHeight="1" x14ac:dyDescent="0.15">
      <c r="A55" s="4">
        <v>47</v>
      </c>
      <c r="B55" s="9"/>
      <c r="C55" s="9"/>
      <c r="D55" s="9"/>
      <c r="E55" s="9"/>
      <c r="F55" s="10"/>
      <c r="G55" s="109"/>
      <c r="H55" s="107">
        <v>44652</v>
      </c>
      <c r="I55" s="113" t="str">
        <f t="shared" si="1"/>
        <v>　</v>
      </c>
      <c r="J55" s="112" t="s">
        <v>150</v>
      </c>
      <c r="K55" s="137"/>
      <c r="L55" s="138"/>
    </row>
    <row r="56" spans="1:12" ht="15" customHeight="1" x14ac:dyDescent="0.15">
      <c r="A56" s="4">
        <v>48</v>
      </c>
      <c r="B56" s="9"/>
      <c r="C56" s="9"/>
      <c r="D56" s="9"/>
      <c r="E56" s="9"/>
      <c r="F56" s="10"/>
      <c r="G56" s="109"/>
      <c r="H56" s="107">
        <v>44652</v>
      </c>
      <c r="I56" s="113" t="str">
        <f t="shared" si="1"/>
        <v>　</v>
      </c>
      <c r="J56" s="112" t="s">
        <v>150</v>
      </c>
      <c r="K56" s="137"/>
      <c r="L56" s="138"/>
    </row>
    <row r="57" spans="1:12" ht="15" customHeight="1" x14ac:dyDescent="0.15">
      <c r="A57" s="4">
        <v>49</v>
      </c>
      <c r="B57" s="9"/>
      <c r="C57" s="9"/>
      <c r="D57" s="9"/>
      <c r="E57" s="9"/>
      <c r="F57" s="10"/>
      <c r="G57" s="109"/>
      <c r="H57" s="107">
        <v>44652</v>
      </c>
      <c r="I57" s="113" t="str">
        <f t="shared" si="1"/>
        <v>　</v>
      </c>
      <c r="J57" s="112" t="s">
        <v>150</v>
      </c>
      <c r="K57" s="137"/>
      <c r="L57" s="138"/>
    </row>
    <row r="58" spans="1:12" ht="15" customHeight="1" x14ac:dyDescent="0.15">
      <c r="A58" s="4">
        <v>50</v>
      </c>
      <c r="B58" s="9"/>
      <c r="C58" s="9"/>
      <c r="D58" s="9"/>
      <c r="E58" s="9"/>
      <c r="F58" s="10"/>
      <c r="G58" s="109"/>
      <c r="H58" s="107">
        <v>44652</v>
      </c>
      <c r="I58" s="113" t="str">
        <f t="shared" si="1"/>
        <v>　</v>
      </c>
      <c r="J58" s="112" t="s">
        <v>150</v>
      </c>
      <c r="K58" s="137"/>
      <c r="L58" s="138"/>
    </row>
    <row r="59" spans="1:12" ht="15" customHeight="1" x14ac:dyDescent="0.15">
      <c r="B59" s="63">
        <f>COUNTA(B9:B58)</f>
        <v>0</v>
      </c>
    </row>
    <row r="60" spans="1:12" ht="15" customHeight="1" x14ac:dyDescent="0.15"/>
    <row r="61" spans="1:12" ht="15" customHeight="1" x14ac:dyDescent="0.15"/>
    <row r="62" spans="1:12" ht="15" customHeight="1" x14ac:dyDescent="0.15"/>
    <row r="63" spans="1:12" ht="15" customHeight="1" x14ac:dyDescent="0.15"/>
    <row r="64" spans="1:12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</sheetData>
  <sheetProtection selectLockedCells="1"/>
  <mergeCells count="11">
    <mergeCell ref="B1:J1"/>
    <mergeCell ref="B3:C3"/>
    <mergeCell ref="G7:G8"/>
    <mergeCell ref="I7:J7"/>
    <mergeCell ref="I8:J8"/>
    <mergeCell ref="A7:A8"/>
    <mergeCell ref="B7:C7"/>
    <mergeCell ref="D7:E7"/>
    <mergeCell ref="G3:H3"/>
    <mergeCell ref="I3:K3"/>
    <mergeCell ref="F7:F8"/>
  </mergeCells>
  <phoneticPr fontId="5"/>
  <conditionalFormatting sqref="F9:F58">
    <cfRule type="cellIs" dxfId="0" priority="1" operator="equal">
      <formula>"女"</formula>
    </cfRule>
  </conditionalFormatting>
  <dataValidations count="3">
    <dataValidation type="list" allowBlank="1" showInputMessage="1" showErrorMessage="1" sqref="B3:C3" xr:uid="{00000000-0002-0000-0000-000000000000}">
      <formula1>"静岡,岐阜,愛知,三重"</formula1>
    </dataValidation>
    <dataValidation type="list" allowBlank="1" showInputMessage="1" showErrorMessage="1" sqref="F9:F58" xr:uid="{00000000-0002-0000-0000-000001000000}">
      <formula1>性別</formula1>
    </dataValidation>
    <dataValidation allowBlank="1" showInputMessage="1" showErrorMessage="1" sqref="G9:H58" xr:uid="{00000000-0002-0000-0000-000002000000}"/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85" orientation="landscape" horizontalDpi="4294967293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</sheetPr>
  <dimension ref="A1:G42"/>
  <sheetViews>
    <sheetView workbookViewId="0">
      <selection activeCell="B11" sqref="B11"/>
    </sheetView>
  </sheetViews>
  <sheetFormatPr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7" x14ac:dyDescent="0.15">
      <c r="A1" s="223" t="s">
        <v>141</v>
      </c>
      <c r="B1" s="223"/>
    </row>
    <row r="3" spans="1:7" x14ac:dyDescent="0.15">
      <c r="B3" s="230" t="str">
        <f>MT!B3</f>
        <v>第４回　東海地区教職員バドミントン選手権大会　参加申込書</v>
      </c>
      <c r="C3" s="230"/>
      <c r="D3" s="230"/>
      <c r="E3" s="230"/>
    </row>
    <row r="4" spans="1:7" ht="14.25" thickBot="1" x14ac:dyDescent="0.2"/>
    <row r="5" spans="1:7" ht="14.25" thickBot="1" x14ac:dyDescent="0.2">
      <c r="B5" s="227" t="s">
        <v>42</v>
      </c>
      <c r="C5" s="228"/>
      <c r="D5" s="125" t="s">
        <v>163</v>
      </c>
      <c r="E5" s="1" t="s">
        <v>0</v>
      </c>
      <c r="F5" s="6">
        <f>選手名簿!$B$3</f>
        <v>0</v>
      </c>
    </row>
    <row r="7" spans="1:7" x14ac:dyDescent="0.15">
      <c r="A7" s="124" t="s">
        <v>162</v>
      </c>
      <c r="G7" s="123" t="s">
        <v>159</v>
      </c>
    </row>
    <row r="8" spans="1:7" x14ac:dyDescent="0.15">
      <c r="B8" s="94" t="s">
        <v>13</v>
      </c>
      <c r="G8" s="119" t="s">
        <v>13</v>
      </c>
    </row>
    <row r="9" spans="1:7" x14ac:dyDescent="0.15">
      <c r="A9" s="226"/>
      <c r="B9" s="224" t="s">
        <v>1</v>
      </c>
      <c r="C9" s="141" t="s">
        <v>4</v>
      </c>
      <c r="D9" s="141"/>
      <c r="E9" s="141" t="s">
        <v>3</v>
      </c>
      <c r="F9" s="141"/>
      <c r="G9" s="128" t="s">
        <v>164</v>
      </c>
    </row>
    <row r="10" spans="1:7" x14ac:dyDescent="0.15">
      <c r="A10" s="226"/>
      <c r="B10" s="225"/>
      <c r="C10" s="2" t="s">
        <v>5</v>
      </c>
      <c r="D10" s="2" t="s">
        <v>6</v>
      </c>
      <c r="E10" s="2" t="s">
        <v>5</v>
      </c>
      <c r="F10" s="2" t="s">
        <v>6</v>
      </c>
      <c r="G10" s="119" t="s">
        <v>13</v>
      </c>
    </row>
    <row r="11" spans="1:7" ht="21" customHeight="1" x14ac:dyDescent="0.15">
      <c r="A11" s="224" t="s">
        <v>30</v>
      </c>
      <c r="B11" s="66"/>
      <c r="C11" s="7" t="str">
        <f>IF($B11="","",IF(VLOOKUP($B11,選手名簿!$A$9:$L$58,2)="","",VLOOKUP($B11,選手名簿!$A$9:$L$58,2)))</f>
        <v/>
      </c>
      <c r="D11" s="7" t="str">
        <f>IF($B11="","",IF(VLOOKUP($B11,選手名簿!$A$9:$L$58,3)="","",VLOOKUP($B11,選手名簿!$A$9:$L$58,3)))</f>
        <v/>
      </c>
      <c r="E11" s="7" t="str">
        <f>IF($B11="","",IF(VLOOKUP($B11,選手名簿!$A$9:$L$58,4)="","",VLOOKUP($B11,選手名簿!$A$9:$L$58,4)))</f>
        <v/>
      </c>
      <c r="F11" s="7" t="str">
        <f>IF($B11="","",IF(VLOOKUP($B11,選手名簿!$A$9:$L$58,5)="","",VLOOKUP($B11,選手名簿!$A$9:$L$58,5)))</f>
        <v/>
      </c>
      <c r="G11" s="120"/>
    </row>
    <row r="12" spans="1:7" ht="21" customHeight="1" x14ac:dyDescent="0.15">
      <c r="A12" s="225"/>
      <c r="B12" s="67"/>
      <c r="C12" s="8" t="str">
        <f>IF($B12="","",IF(VLOOKUP($B12,選手名簿!$A$9:$L$58,2)="","",VLOOKUP($B12,選手名簿!$A$9:$L$58,2)))</f>
        <v/>
      </c>
      <c r="D12" s="8" t="str">
        <f>IF($B12="","",IF(VLOOKUP($B12,選手名簿!$A$9:$L$58,3)="","",VLOOKUP($B12,選手名簿!$A$9:$L$58,3)))</f>
        <v/>
      </c>
      <c r="E12" s="8" t="str">
        <f>IF($B12="","",IF(VLOOKUP($B12,選手名簿!$A$9:$L$58,4)="","",VLOOKUP($B12,選手名簿!$A$9:$L$58,4)))</f>
        <v/>
      </c>
      <c r="F12" s="8" t="str">
        <f>IF($B12="","",IF(VLOOKUP($B12,選手名簿!$A$9:$L$58,5)="","",VLOOKUP($B12,選手名簿!$A$9:$L$58,5)))</f>
        <v/>
      </c>
      <c r="G12" s="120"/>
    </row>
    <row r="13" spans="1:7" ht="21" customHeight="1" x14ac:dyDescent="0.15">
      <c r="A13" s="224" t="s">
        <v>31</v>
      </c>
      <c r="B13" s="66"/>
      <c r="C13" s="7" t="str">
        <f>IF($B13="","",IF(VLOOKUP($B13,選手名簿!$A$9:$L$58,2)="","",VLOOKUP($B13,選手名簿!$A$9:$L$58,2)))</f>
        <v/>
      </c>
      <c r="D13" s="7" t="str">
        <f>IF($B13="","",IF(VLOOKUP($B13,選手名簿!$A$9:$L$58,3)="","",VLOOKUP($B13,選手名簿!$A$9:$L$58,3)))</f>
        <v/>
      </c>
      <c r="E13" s="7" t="str">
        <f>IF($B13="","",IF(VLOOKUP($B13,選手名簿!$A$9:$L$58,4)="","",VLOOKUP($B13,選手名簿!$A$9:$L$58,4)))</f>
        <v/>
      </c>
      <c r="F13" s="7" t="str">
        <f>IF($B13="","",IF(VLOOKUP($B13,選手名簿!$A$9:$L$58,5)="","",VLOOKUP($B13,選手名簿!$A$9:$L$58,5)))</f>
        <v/>
      </c>
      <c r="G13" s="120"/>
    </row>
    <row r="14" spans="1:7" ht="21" customHeight="1" x14ac:dyDescent="0.15">
      <c r="A14" s="225"/>
      <c r="B14" s="67"/>
      <c r="C14" s="8" t="str">
        <f>IF($B14="","",IF(VLOOKUP($B14,選手名簿!$A$9:$L$58,2)="","",VLOOKUP($B14,選手名簿!$A$9:$L$58,2)))</f>
        <v/>
      </c>
      <c r="D14" s="8" t="str">
        <f>IF($B14="","",IF(VLOOKUP($B14,選手名簿!$A$9:$L$58,3)="","",VLOOKUP($B14,選手名簿!$A$9:$L$58,3)))</f>
        <v/>
      </c>
      <c r="E14" s="8" t="str">
        <f>IF($B14="","",IF(VLOOKUP($B14,選手名簿!$A$9:$L$58,4)="","",VLOOKUP($B14,選手名簿!$A$9:$L$58,4)))</f>
        <v/>
      </c>
      <c r="F14" s="8" t="str">
        <f>IF($B14="","",IF(VLOOKUP($B14,選手名簿!$A$9:$L$58,5)="","",VLOOKUP($B14,選手名簿!$A$9:$L$58,5)))</f>
        <v/>
      </c>
      <c r="G14" s="120"/>
    </row>
    <row r="15" spans="1:7" ht="21" customHeight="1" x14ac:dyDescent="0.15">
      <c r="A15" s="224" t="s">
        <v>32</v>
      </c>
      <c r="B15" s="66"/>
      <c r="C15" s="7" t="str">
        <f>IF($B15="","",IF(VLOOKUP($B15,選手名簿!$A$9:$L$58,2)="","",VLOOKUP($B15,選手名簿!$A$9:$L$58,2)))</f>
        <v/>
      </c>
      <c r="D15" s="7" t="str">
        <f>IF($B15="","",IF(VLOOKUP($B15,選手名簿!$A$9:$L$58,3)="","",VLOOKUP($B15,選手名簿!$A$9:$L$58,3)))</f>
        <v/>
      </c>
      <c r="E15" s="7" t="str">
        <f>IF($B15="","",IF(VLOOKUP($B15,選手名簿!$A$9:$L$58,4)="","",VLOOKUP($B15,選手名簿!$A$9:$L$58,4)))</f>
        <v/>
      </c>
      <c r="F15" s="7" t="str">
        <f>IF($B15="","",IF(VLOOKUP($B15,選手名簿!$A$9:$L$58,5)="","",VLOOKUP($B15,選手名簿!$A$9:$L$58,5)))</f>
        <v/>
      </c>
      <c r="G15" s="120"/>
    </row>
    <row r="16" spans="1:7" ht="21" customHeight="1" x14ac:dyDescent="0.15">
      <c r="A16" s="225"/>
      <c r="B16" s="67"/>
      <c r="C16" s="8" t="str">
        <f>IF($B16="","",IF(VLOOKUP($B16,選手名簿!$A$9:$L$58,2)="","",VLOOKUP($B16,選手名簿!$A$9:$L$58,2)))</f>
        <v/>
      </c>
      <c r="D16" s="8" t="str">
        <f>IF($B16="","",IF(VLOOKUP($B16,選手名簿!$A$9:$L$58,3)="","",VLOOKUP($B16,選手名簿!$A$9:$L$58,3)))</f>
        <v/>
      </c>
      <c r="E16" s="8" t="str">
        <f>IF($B16="","",IF(VLOOKUP($B16,選手名簿!$A$9:$L$58,4)="","",VLOOKUP($B16,選手名簿!$A$9:$L$58,4)))</f>
        <v/>
      </c>
      <c r="F16" s="8" t="str">
        <f>IF($B16="","",IF(VLOOKUP($B16,選手名簿!$A$9:$L$58,5)="","",VLOOKUP($B16,選手名簿!$A$9:$L$58,5)))</f>
        <v/>
      </c>
      <c r="G16" s="120"/>
    </row>
    <row r="17" spans="1:7" ht="21" customHeight="1" x14ac:dyDescent="0.15">
      <c r="A17" s="224" t="s">
        <v>33</v>
      </c>
      <c r="B17" s="66"/>
      <c r="C17" s="7" t="str">
        <f>IF($B17="","",IF(VLOOKUP($B17,選手名簿!$A$9:$L$58,2)="","",VLOOKUP($B17,選手名簿!$A$9:$L$58,2)))</f>
        <v/>
      </c>
      <c r="D17" s="7" t="str">
        <f>IF($B17="","",IF(VLOOKUP($B17,選手名簿!$A$9:$L$58,3)="","",VLOOKUP($B17,選手名簿!$A$9:$L$58,3)))</f>
        <v/>
      </c>
      <c r="E17" s="7" t="str">
        <f>IF($B17="","",IF(VLOOKUP($B17,選手名簿!$A$9:$L$58,4)="","",VLOOKUP($B17,選手名簿!$A$9:$L$58,4)))</f>
        <v/>
      </c>
      <c r="F17" s="7" t="str">
        <f>IF($B17="","",IF(VLOOKUP($B17,選手名簿!$A$9:$L$58,5)="","",VLOOKUP($B17,選手名簿!$A$9:$L$58,5)))</f>
        <v/>
      </c>
      <c r="G17" s="120"/>
    </row>
    <row r="18" spans="1:7" ht="21" customHeight="1" x14ac:dyDescent="0.15">
      <c r="A18" s="225"/>
      <c r="B18" s="67"/>
      <c r="C18" s="8" t="str">
        <f>IF($B18="","",IF(VLOOKUP($B18,選手名簿!$A$9:$L$58,2)="","",VLOOKUP($B18,選手名簿!$A$9:$L$58,2)))</f>
        <v/>
      </c>
      <c r="D18" s="8" t="str">
        <f>IF($B18="","",IF(VLOOKUP($B18,選手名簿!$A$9:$L$58,3)="","",VLOOKUP($B18,選手名簿!$A$9:$L$58,3)))</f>
        <v/>
      </c>
      <c r="E18" s="8" t="str">
        <f>IF($B18="","",IF(VLOOKUP($B18,選手名簿!$A$9:$L$58,4)="","",VLOOKUP($B18,選手名簿!$A$9:$L$58,4)))</f>
        <v/>
      </c>
      <c r="F18" s="8" t="str">
        <f>IF($B18="","",IF(VLOOKUP($B18,選手名簿!$A$9:$L$58,5)="","",VLOOKUP($B18,選手名簿!$A$9:$L$58,5)))</f>
        <v/>
      </c>
      <c r="G18" s="120"/>
    </row>
    <row r="19" spans="1:7" ht="21" customHeight="1" x14ac:dyDescent="0.15">
      <c r="A19" s="224" t="s">
        <v>34</v>
      </c>
      <c r="B19" s="66"/>
      <c r="C19" s="7" t="str">
        <f>IF($B19="","",IF(VLOOKUP($B19,選手名簿!$A$9:$L$58,2)="","",VLOOKUP($B19,選手名簿!$A$9:$L$58,2)))</f>
        <v/>
      </c>
      <c r="D19" s="7" t="str">
        <f>IF($B19="","",IF(VLOOKUP($B19,選手名簿!$A$9:$L$58,3)="","",VLOOKUP($B19,選手名簿!$A$9:$L$58,3)))</f>
        <v/>
      </c>
      <c r="E19" s="7" t="str">
        <f>IF($B19="","",IF(VLOOKUP($B19,選手名簿!$A$9:$L$58,4)="","",VLOOKUP($B19,選手名簿!$A$9:$L$58,4)))</f>
        <v/>
      </c>
      <c r="F19" s="7" t="str">
        <f>IF($B19="","",IF(VLOOKUP($B19,選手名簿!$A$9:$L$58,5)="","",VLOOKUP($B19,選手名簿!$A$9:$L$58,5)))</f>
        <v/>
      </c>
      <c r="G19" s="120"/>
    </row>
    <row r="20" spans="1:7" ht="21" customHeight="1" x14ac:dyDescent="0.15">
      <c r="A20" s="225"/>
      <c r="B20" s="67"/>
      <c r="C20" s="8" t="str">
        <f>IF($B20="","",IF(VLOOKUP($B20,選手名簿!$A$9:$L$58,2)="","",VLOOKUP($B20,選手名簿!$A$9:$L$58,2)))</f>
        <v/>
      </c>
      <c r="D20" s="8" t="str">
        <f>IF($B20="","",IF(VLOOKUP($B20,選手名簿!$A$9:$L$58,3)="","",VLOOKUP($B20,選手名簿!$A$9:$L$58,3)))</f>
        <v/>
      </c>
      <c r="E20" s="8" t="str">
        <f>IF($B20="","",IF(VLOOKUP($B20,選手名簿!$A$9:$L$58,4)="","",VLOOKUP($B20,選手名簿!$A$9:$L$58,4)))</f>
        <v/>
      </c>
      <c r="F20" s="8" t="str">
        <f>IF($B20="","",IF(VLOOKUP($B20,選手名簿!$A$9:$L$58,5)="","",VLOOKUP($B20,選手名簿!$A$9:$L$58,5)))</f>
        <v/>
      </c>
      <c r="G20" s="120"/>
    </row>
    <row r="21" spans="1:7" ht="21" customHeight="1" x14ac:dyDescent="0.15">
      <c r="A21" s="224" t="s">
        <v>35</v>
      </c>
      <c r="B21" s="66"/>
      <c r="C21" s="7" t="str">
        <f>IF($B21="","",IF(VLOOKUP($B21,選手名簿!$A$9:$L$58,2)="","",VLOOKUP($B21,選手名簿!$A$9:$L$58,2)))</f>
        <v/>
      </c>
      <c r="D21" s="7" t="str">
        <f>IF($B21="","",IF(VLOOKUP($B21,選手名簿!$A$9:$L$58,3)="","",VLOOKUP($B21,選手名簿!$A$9:$L$58,3)))</f>
        <v/>
      </c>
      <c r="E21" s="7" t="str">
        <f>IF($B21="","",IF(VLOOKUP($B21,選手名簿!$A$9:$L$58,4)="","",VLOOKUP($B21,選手名簿!$A$9:$L$58,4)))</f>
        <v/>
      </c>
      <c r="F21" s="7" t="str">
        <f>IF($B21="","",IF(VLOOKUP($B21,選手名簿!$A$9:$L$58,5)="","",VLOOKUP($B21,選手名簿!$A$9:$L$58,5)))</f>
        <v/>
      </c>
      <c r="G21" s="120"/>
    </row>
    <row r="22" spans="1:7" ht="21" customHeight="1" x14ac:dyDescent="0.15">
      <c r="A22" s="225"/>
      <c r="B22" s="67"/>
      <c r="C22" s="8" t="str">
        <f>IF($B22="","",IF(VLOOKUP($B22,選手名簿!$A$9:$L$58,2)="","",VLOOKUP($B22,選手名簿!$A$9:$L$58,2)))</f>
        <v/>
      </c>
      <c r="D22" s="8" t="str">
        <f>IF($B22="","",IF(VLOOKUP($B22,選手名簿!$A$9:$L$58,3)="","",VLOOKUP($B22,選手名簿!$A$9:$L$58,3)))</f>
        <v/>
      </c>
      <c r="E22" s="8" t="str">
        <f>IF($B22="","",IF(VLOOKUP($B22,選手名簿!$A$9:$L$58,4)="","",VLOOKUP($B22,選手名簿!$A$9:$L$58,4)))</f>
        <v/>
      </c>
      <c r="F22" s="8" t="str">
        <f>IF($B22="","",IF(VLOOKUP($B22,選手名簿!$A$9:$L$58,5)="","",VLOOKUP($B22,選手名簿!$A$9:$L$58,5)))</f>
        <v/>
      </c>
      <c r="G22" s="120"/>
    </row>
    <row r="23" spans="1:7" ht="21" customHeight="1" x14ac:dyDescent="0.15">
      <c r="A23" s="224" t="s">
        <v>36</v>
      </c>
      <c r="B23" s="66"/>
      <c r="C23" s="7" t="str">
        <f>IF($B23="","",IF(VLOOKUP($B23,選手名簿!$A$9:$L$58,2)="","",VLOOKUP($B23,選手名簿!$A$9:$L$58,2)))</f>
        <v/>
      </c>
      <c r="D23" s="7" t="str">
        <f>IF($B23="","",IF(VLOOKUP($B23,選手名簿!$A$9:$L$58,3)="","",VLOOKUP($B23,選手名簿!$A$9:$L$58,3)))</f>
        <v/>
      </c>
      <c r="E23" s="7" t="str">
        <f>IF($B23="","",IF(VLOOKUP($B23,選手名簿!$A$9:$L$58,4)="","",VLOOKUP($B23,選手名簿!$A$9:$L$58,4)))</f>
        <v/>
      </c>
      <c r="F23" s="7" t="str">
        <f>IF($B23="","",IF(VLOOKUP($B23,選手名簿!$A$9:$L$58,5)="","",VLOOKUP($B23,選手名簿!$A$9:$L$58,5)))</f>
        <v/>
      </c>
      <c r="G23" s="120"/>
    </row>
    <row r="24" spans="1:7" ht="21" customHeight="1" x14ac:dyDescent="0.15">
      <c r="A24" s="225"/>
      <c r="B24" s="67"/>
      <c r="C24" s="8" t="str">
        <f>IF($B24="","",IF(VLOOKUP($B24,選手名簿!$A$9:$L$58,2)="","",VLOOKUP($B24,選手名簿!$A$9:$L$58,2)))</f>
        <v/>
      </c>
      <c r="D24" s="8" t="str">
        <f>IF($B24="","",IF(VLOOKUP($B24,選手名簿!$A$9:$L$58,3)="","",VLOOKUP($B24,選手名簿!$A$9:$L$58,3)))</f>
        <v/>
      </c>
      <c r="E24" s="8" t="str">
        <f>IF($B24="","",IF(VLOOKUP($B24,選手名簿!$A$9:$L$58,4)="","",VLOOKUP($B24,選手名簿!$A$9:$L$58,4)))</f>
        <v/>
      </c>
      <c r="F24" s="8" t="str">
        <f>IF($B24="","",IF(VLOOKUP($B24,選手名簿!$A$9:$L$58,5)="","",VLOOKUP($B24,選手名簿!$A$9:$L$58,5)))</f>
        <v/>
      </c>
      <c r="G24" s="120"/>
    </row>
    <row r="25" spans="1:7" ht="21" customHeight="1" x14ac:dyDescent="0.15">
      <c r="A25" s="224" t="s">
        <v>37</v>
      </c>
      <c r="B25" s="66"/>
      <c r="C25" s="7" t="str">
        <f>IF($B25="","",IF(VLOOKUP($B25,選手名簿!$A$9:$L$58,2)="","",VLOOKUP($B25,選手名簿!$A$9:$L$58,2)))</f>
        <v/>
      </c>
      <c r="D25" s="7" t="str">
        <f>IF($B25="","",IF(VLOOKUP($B25,選手名簿!$A$9:$L$58,3)="","",VLOOKUP($B25,選手名簿!$A$9:$L$58,3)))</f>
        <v/>
      </c>
      <c r="E25" s="7" t="str">
        <f>IF($B25="","",IF(VLOOKUP($B25,選手名簿!$A$9:$L$58,4)="","",VLOOKUP($B25,選手名簿!$A$9:$L$58,4)))</f>
        <v/>
      </c>
      <c r="F25" s="7" t="str">
        <f>IF($B25="","",IF(VLOOKUP($B25,選手名簿!$A$9:$L$58,5)="","",VLOOKUP($B25,選手名簿!$A$9:$L$58,5)))</f>
        <v/>
      </c>
      <c r="G25" s="120"/>
    </row>
    <row r="26" spans="1:7" ht="21" customHeight="1" x14ac:dyDescent="0.15">
      <c r="A26" s="225"/>
      <c r="B26" s="67"/>
      <c r="C26" s="8" t="str">
        <f>IF($B26="","",IF(VLOOKUP($B26,選手名簿!$A$9:$L$58,2)="","",VLOOKUP($B26,選手名簿!$A$9:$L$58,2)))</f>
        <v/>
      </c>
      <c r="D26" s="8" t="str">
        <f>IF($B26="","",IF(VLOOKUP($B26,選手名簿!$A$9:$L$58,3)="","",VLOOKUP($B26,選手名簿!$A$9:$L$58,3)))</f>
        <v/>
      </c>
      <c r="E26" s="8" t="str">
        <f>IF($B26="","",IF(VLOOKUP($B26,選手名簿!$A$9:$L$58,4)="","",VLOOKUP($B26,選手名簿!$A$9:$L$58,4)))</f>
        <v/>
      </c>
      <c r="F26" s="8" t="str">
        <f>IF($B26="","",IF(VLOOKUP($B26,選手名簿!$A$9:$L$58,5)="","",VLOOKUP($B26,選手名簿!$A$9:$L$58,5)))</f>
        <v/>
      </c>
      <c r="G26" s="120"/>
    </row>
    <row r="27" spans="1:7" ht="21" customHeight="1" x14ac:dyDescent="0.15">
      <c r="A27" s="224" t="s">
        <v>38</v>
      </c>
      <c r="B27" s="66"/>
      <c r="C27" s="7" t="str">
        <f>IF($B27="","",IF(VLOOKUP($B27,選手名簿!$A$9:$L$58,2)="","",VLOOKUP($B27,選手名簿!$A$9:$L$58,2)))</f>
        <v/>
      </c>
      <c r="D27" s="7" t="str">
        <f>IF($B27="","",IF(VLOOKUP($B27,選手名簿!$A$9:$L$58,3)="","",VLOOKUP($B27,選手名簿!$A$9:$L$58,3)))</f>
        <v/>
      </c>
      <c r="E27" s="7" t="str">
        <f>IF($B27="","",IF(VLOOKUP($B27,選手名簿!$A$9:$L$58,4)="","",VLOOKUP($B27,選手名簿!$A$9:$L$58,4)))</f>
        <v/>
      </c>
      <c r="F27" s="7" t="str">
        <f>IF($B27="","",IF(VLOOKUP($B27,選手名簿!$A$9:$L$58,5)="","",VLOOKUP($B27,選手名簿!$A$9:$L$58,5)))</f>
        <v/>
      </c>
      <c r="G27" s="120"/>
    </row>
    <row r="28" spans="1:7" ht="21" customHeight="1" x14ac:dyDescent="0.15">
      <c r="A28" s="225"/>
      <c r="B28" s="67"/>
      <c r="C28" s="8" t="str">
        <f>IF($B28="","",IF(VLOOKUP($B28,選手名簿!$A$9:$L$58,2)="","",VLOOKUP($B28,選手名簿!$A$9:$L$58,2)))</f>
        <v/>
      </c>
      <c r="D28" s="8" t="str">
        <f>IF($B28="","",IF(VLOOKUP($B28,選手名簿!$A$9:$L$58,3)="","",VLOOKUP($B28,選手名簿!$A$9:$L$58,3)))</f>
        <v/>
      </c>
      <c r="E28" s="8" t="str">
        <f>IF($B28="","",IF(VLOOKUP($B28,選手名簿!$A$9:$L$58,4)="","",VLOOKUP($B28,選手名簿!$A$9:$L$58,4)))</f>
        <v/>
      </c>
      <c r="F28" s="8" t="str">
        <f>IF($B28="","",IF(VLOOKUP($B28,選手名簿!$A$9:$L$58,5)="","",VLOOKUP($B28,選手名簿!$A$9:$L$58,5)))</f>
        <v/>
      </c>
      <c r="G28" s="120"/>
    </row>
    <row r="29" spans="1:7" ht="21" customHeight="1" x14ac:dyDescent="0.15">
      <c r="A29" s="224" t="s">
        <v>39</v>
      </c>
      <c r="B29" s="66"/>
      <c r="C29" s="7" t="str">
        <f>IF($B29="","",IF(VLOOKUP($B29,選手名簿!$A$9:$L$58,2)="","",VLOOKUP($B29,選手名簿!$A$9:$L$58,2)))</f>
        <v/>
      </c>
      <c r="D29" s="7" t="str">
        <f>IF($B29="","",IF(VLOOKUP($B29,選手名簿!$A$9:$L$58,3)="","",VLOOKUP($B29,選手名簿!$A$9:$L$58,3)))</f>
        <v/>
      </c>
      <c r="E29" s="7" t="str">
        <f>IF($B29="","",IF(VLOOKUP($B29,選手名簿!$A$9:$L$58,4)="","",VLOOKUP($B29,選手名簿!$A$9:$L$58,4)))</f>
        <v/>
      </c>
      <c r="F29" s="7" t="str">
        <f>IF($B29="","",IF(VLOOKUP($B29,選手名簿!$A$9:$L$58,5)="","",VLOOKUP($B29,選手名簿!$A$9:$L$58,5)))</f>
        <v/>
      </c>
      <c r="G29" s="120"/>
    </row>
    <row r="30" spans="1:7" ht="21" customHeight="1" x14ac:dyDescent="0.15">
      <c r="A30" s="225"/>
      <c r="B30" s="67"/>
      <c r="C30" s="8" t="str">
        <f>IF($B30="","",IF(VLOOKUP($B30,選手名簿!$A$9:$L$58,2)="","",VLOOKUP($B30,選手名簿!$A$9:$L$58,2)))</f>
        <v/>
      </c>
      <c r="D30" s="8" t="str">
        <f>IF($B30="","",IF(VLOOKUP($B30,選手名簿!$A$9:$L$58,3)="","",VLOOKUP($B30,選手名簿!$A$9:$L$58,3)))</f>
        <v/>
      </c>
      <c r="E30" s="8" t="str">
        <f>IF($B30="","",IF(VLOOKUP($B30,選手名簿!$A$9:$L$58,4)="","",VLOOKUP($B30,選手名簿!$A$9:$L$58,4)))</f>
        <v/>
      </c>
      <c r="F30" s="8" t="str">
        <f>IF($B30="","",IF(VLOOKUP($B30,選手名簿!$A$9:$L$58,5)="","",VLOOKUP($B30,選手名簿!$A$9:$L$58,5)))</f>
        <v/>
      </c>
      <c r="G30" s="120"/>
    </row>
    <row r="31" spans="1:7" ht="21" customHeight="1" x14ac:dyDescent="0.15">
      <c r="A31" s="224" t="s">
        <v>40</v>
      </c>
      <c r="B31" s="66"/>
      <c r="C31" s="7" t="str">
        <f>IF($B31="","",IF(VLOOKUP($B31,選手名簿!$A$9:$L$58,2)="","",VLOOKUP($B31,選手名簿!$A$9:$L$58,2)))</f>
        <v/>
      </c>
      <c r="D31" s="7" t="str">
        <f>IF($B31="","",IF(VLOOKUP($B31,選手名簿!$A$9:$L$58,3)="","",VLOOKUP($B31,選手名簿!$A$9:$L$58,3)))</f>
        <v/>
      </c>
      <c r="E31" s="7" t="str">
        <f>IF($B31="","",IF(VLOOKUP($B31,選手名簿!$A$9:$L$58,4)="","",VLOOKUP($B31,選手名簿!$A$9:$L$58,4)))</f>
        <v/>
      </c>
      <c r="F31" s="7" t="str">
        <f>IF($B31="","",IF(VLOOKUP($B31,選手名簿!$A$9:$L$58,5)="","",VLOOKUP($B31,選手名簿!$A$9:$L$58,5)))</f>
        <v/>
      </c>
      <c r="G31" s="120"/>
    </row>
    <row r="32" spans="1:7" ht="21" customHeight="1" x14ac:dyDescent="0.15">
      <c r="A32" s="225"/>
      <c r="B32" s="67"/>
      <c r="C32" s="8" t="str">
        <f>IF($B32="","",IF(VLOOKUP($B32,選手名簿!$A$9:$L$58,2)="","",VLOOKUP($B32,選手名簿!$A$9:$L$58,2)))</f>
        <v/>
      </c>
      <c r="D32" s="8" t="str">
        <f>IF($B32="","",IF(VLOOKUP($B32,選手名簿!$A$9:$L$58,3)="","",VLOOKUP($B32,選手名簿!$A$9:$L$58,3)))</f>
        <v/>
      </c>
      <c r="E32" s="8" t="str">
        <f>IF($B32="","",IF(VLOOKUP($B32,選手名簿!$A$9:$L$58,4)="","",VLOOKUP($B32,選手名簿!$A$9:$L$58,4)))</f>
        <v/>
      </c>
      <c r="F32" s="8" t="str">
        <f>IF($B32="","",IF(VLOOKUP($B32,選手名簿!$A$9:$L$58,5)="","",VLOOKUP($B32,選手名簿!$A$9:$L$58,5)))</f>
        <v/>
      </c>
      <c r="G32" s="120"/>
    </row>
    <row r="33" spans="1:7" ht="21" customHeight="1" x14ac:dyDescent="0.15">
      <c r="A33" s="224" t="s">
        <v>41</v>
      </c>
      <c r="B33" s="66"/>
      <c r="C33" s="7" t="str">
        <f>IF($B33="","",IF(VLOOKUP($B33,選手名簿!$A$9:$L$58,2)="","",VLOOKUP($B33,選手名簿!$A$9:$L$58,2)))</f>
        <v/>
      </c>
      <c r="D33" s="7" t="str">
        <f>IF($B33="","",IF(VLOOKUP($B33,選手名簿!$A$9:$L$58,3)="","",VLOOKUP($B33,選手名簿!$A$9:$L$58,3)))</f>
        <v/>
      </c>
      <c r="E33" s="7" t="str">
        <f>IF($B33="","",IF(VLOOKUP($B33,選手名簿!$A$9:$L$58,4)="","",VLOOKUP($B33,選手名簿!$A$9:$L$58,4)))</f>
        <v/>
      </c>
      <c r="F33" s="7" t="str">
        <f>IF($B33="","",IF(VLOOKUP($B33,選手名簿!$A$9:$L$58,5)="","",VLOOKUP($B33,選手名簿!$A$9:$L$58,5)))</f>
        <v/>
      </c>
      <c r="G33" s="120"/>
    </row>
    <row r="34" spans="1:7" ht="21" customHeight="1" x14ac:dyDescent="0.15">
      <c r="A34" s="225"/>
      <c r="B34" s="67"/>
      <c r="C34" s="8" t="str">
        <f>IF($B34="","",IF(VLOOKUP($B34,選手名簿!$A$9:$L$58,2)="","",VLOOKUP($B34,選手名簿!$A$9:$L$58,2)))</f>
        <v/>
      </c>
      <c r="D34" s="8" t="str">
        <f>IF($B34="","",IF(VLOOKUP($B34,選手名簿!$A$9:$L$58,3)="","",VLOOKUP($B34,選手名簿!$A$9:$L$58,3)))</f>
        <v/>
      </c>
      <c r="E34" s="8" t="str">
        <f>IF($B34="","",IF(VLOOKUP($B34,選手名簿!$A$9:$L$58,4)="","",VLOOKUP($B34,選手名簿!$A$9:$L$58,4)))</f>
        <v/>
      </c>
      <c r="F34" s="8" t="str">
        <f>IF($B34="","",IF(VLOOKUP($B34,選手名簿!$A$9:$L$58,5)="","",VLOOKUP($B34,選手名簿!$A$9:$L$58,5)))</f>
        <v/>
      </c>
      <c r="G34" s="120"/>
    </row>
    <row r="38" spans="1:7" x14ac:dyDescent="0.15">
      <c r="B38" t="s">
        <v>24</v>
      </c>
    </row>
    <row r="40" spans="1:7" x14ac:dyDescent="0.15">
      <c r="B40" s="222" t="str">
        <f>選手名簿!I3</f>
        <v>２０２２年５月●日　　</v>
      </c>
      <c r="C40" s="222"/>
    </row>
    <row r="42" spans="1:7" x14ac:dyDescent="0.15">
      <c r="A42" s="5"/>
      <c r="B42" t="s">
        <v>137</v>
      </c>
      <c r="E42" s="5"/>
      <c r="F42" s="5"/>
      <c r="G42" t="s">
        <v>25</v>
      </c>
    </row>
  </sheetData>
  <sheetProtection selectLockedCells="1"/>
  <mergeCells count="20"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  <mergeCell ref="A11:A12"/>
    <mergeCell ref="A13:A14"/>
    <mergeCell ref="A15:A16"/>
    <mergeCell ref="A17:A18"/>
    <mergeCell ref="C9:D9"/>
    <mergeCell ref="A1:B1"/>
    <mergeCell ref="B3:E3"/>
    <mergeCell ref="B5:C5"/>
    <mergeCell ref="A9:A10"/>
    <mergeCell ref="B9:B10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G42"/>
  <sheetViews>
    <sheetView workbookViewId="0">
      <selection activeCell="B11" sqref="B11"/>
    </sheetView>
  </sheetViews>
  <sheetFormatPr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7" x14ac:dyDescent="0.15">
      <c r="A1" s="223" t="s">
        <v>141</v>
      </c>
      <c r="B1" s="223"/>
    </row>
    <row r="3" spans="1:7" x14ac:dyDescent="0.15">
      <c r="B3" s="230" t="str">
        <f>MT!B3</f>
        <v>第４回　東海地区教職員バドミントン選手権大会　参加申込書</v>
      </c>
      <c r="C3" s="230"/>
      <c r="D3" s="230"/>
      <c r="E3" s="230"/>
    </row>
    <row r="4" spans="1:7" ht="14.25" thickBot="1" x14ac:dyDescent="0.2"/>
    <row r="5" spans="1:7" ht="14.25" thickBot="1" x14ac:dyDescent="0.2">
      <c r="B5" s="227" t="s">
        <v>44</v>
      </c>
      <c r="C5" s="228"/>
      <c r="D5" s="125" t="s">
        <v>163</v>
      </c>
      <c r="E5" s="1" t="s">
        <v>0</v>
      </c>
      <c r="F5" s="6">
        <f>選手名簿!$B$3</f>
        <v>0</v>
      </c>
    </row>
    <row r="7" spans="1:7" x14ac:dyDescent="0.15">
      <c r="A7" s="124" t="s">
        <v>162</v>
      </c>
      <c r="G7" s="123" t="s">
        <v>159</v>
      </c>
    </row>
    <row r="8" spans="1:7" x14ac:dyDescent="0.15">
      <c r="B8" s="94" t="s">
        <v>13</v>
      </c>
      <c r="G8" s="119" t="s">
        <v>13</v>
      </c>
    </row>
    <row r="9" spans="1:7" x14ac:dyDescent="0.15">
      <c r="A9" s="226"/>
      <c r="B9" s="224" t="s">
        <v>1</v>
      </c>
      <c r="C9" s="141" t="s">
        <v>4</v>
      </c>
      <c r="D9" s="141"/>
      <c r="E9" s="141" t="s">
        <v>3</v>
      </c>
      <c r="F9" s="141"/>
      <c r="G9" s="128" t="s">
        <v>164</v>
      </c>
    </row>
    <row r="10" spans="1:7" x14ac:dyDescent="0.15">
      <c r="A10" s="226"/>
      <c r="B10" s="225"/>
      <c r="C10" s="2" t="s">
        <v>5</v>
      </c>
      <c r="D10" s="2" t="s">
        <v>6</v>
      </c>
      <c r="E10" s="2" t="s">
        <v>5</v>
      </c>
      <c r="F10" s="2" t="s">
        <v>6</v>
      </c>
      <c r="G10" s="119" t="s">
        <v>13</v>
      </c>
    </row>
    <row r="11" spans="1:7" ht="21" customHeight="1" x14ac:dyDescent="0.15">
      <c r="A11" s="224" t="s">
        <v>30</v>
      </c>
      <c r="B11" s="66"/>
      <c r="C11" s="7" t="str">
        <f>IF($B11="","",IF(VLOOKUP($B11,選手名簿!$A$9:$L$58,2)="","",VLOOKUP($B11,選手名簿!$A$9:$L$58,2)))</f>
        <v/>
      </c>
      <c r="D11" s="7" t="str">
        <f>IF($B11="","",IF(VLOOKUP($B11,選手名簿!$A$9:$L$58,3)="","",VLOOKUP($B11,選手名簿!$A$9:$L$58,3)))</f>
        <v/>
      </c>
      <c r="E11" s="7" t="str">
        <f>IF($B11="","",IF(VLOOKUP($B11,選手名簿!$A$9:$L$58,4)="","",VLOOKUP($B11,選手名簿!$A$9:$L$58,4)))</f>
        <v/>
      </c>
      <c r="F11" s="7" t="str">
        <f>IF($B11="","",IF(VLOOKUP($B11,選手名簿!$A$9:$L$58,5)="","",VLOOKUP($B11,選手名簿!$A$9:$L$58,5)))</f>
        <v/>
      </c>
      <c r="G11" s="120"/>
    </row>
    <row r="12" spans="1:7" ht="21" customHeight="1" x14ac:dyDescent="0.15">
      <c r="A12" s="225"/>
      <c r="B12" s="67"/>
      <c r="C12" s="8" t="str">
        <f>IF($B12="","",IF(VLOOKUP($B12,選手名簿!$A$9:$L$58,2)="","",VLOOKUP($B12,選手名簿!$A$9:$L$58,2)))</f>
        <v/>
      </c>
      <c r="D12" s="8" t="str">
        <f>IF($B12="","",IF(VLOOKUP($B12,選手名簿!$A$9:$L$58,3)="","",VLOOKUP($B12,選手名簿!$A$9:$L$58,3)))</f>
        <v/>
      </c>
      <c r="E12" s="8" t="str">
        <f>IF($B12="","",IF(VLOOKUP($B12,選手名簿!$A$9:$L$58,4)="","",VLOOKUP($B12,選手名簿!$A$9:$L$58,4)))</f>
        <v/>
      </c>
      <c r="F12" s="8" t="str">
        <f>IF($B12="","",IF(VLOOKUP($B12,選手名簿!$A$9:$L$58,5)="","",VLOOKUP($B12,選手名簿!$A$9:$L$58,5)))</f>
        <v/>
      </c>
      <c r="G12" s="120"/>
    </row>
    <row r="13" spans="1:7" ht="21" customHeight="1" x14ac:dyDescent="0.15">
      <c r="A13" s="224" t="s">
        <v>31</v>
      </c>
      <c r="B13" s="66"/>
      <c r="C13" s="7" t="str">
        <f>IF($B13="","",IF(VLOOKUP($B13,選手名簿!$A$9:$L$58,2)="","",VLOOKUP($B13,選手名簿!$A$9:$L$58,2)))</f>
        <v/>
      </c>
      <c r="D13" s="7" t="str">
        <f>IF($B13="","",IF(VLOOKUP($B13,選手名簿!$A$9:$L$58,3)="","",VLOOKUP($B13,選手名簿!$A$9:$L$58,3)))</f>
        <v/>
      </c>
      <c r="E13" s="7" t="str">
        <f>IF($B13="","",IF(VLOOKUP($B13,選手名簿!$A$9:$L$58,4)="","",VLOOKUP($B13,選手名簿!$A$9:$L$58,4)))</f>
        <v/>
      </c>
      <c r="F13" s="7" t="str">
        <f>IF($B13="","",IF(VLOOKUP($B13,選手名簿!$A$9:$L$58,5)="","",VLOOKUP($B13,選手名簿!$A$9:$L$58,5)))</f>
        <v/>
      </c>
      <c r="G13" s="120"/>
    </row>
    <row r="14" spans="1:7" ht="21" customHeight="1" x14ac:dyDescent="0.15">
      <c r="A14" s="225"/>
      <c r="B14" s="67"/>
      <c r="C14" s="8" t="str">
        <f>IF($B14="","",IF(VLOOKUP($B14,選手名簿!$A$9:$L$58,2)="","",VLOOKUP($B14,選手名簿!$A$9:$L$58,2)))</f>
        <v/>
      </c>
      <c r="D14" s="8" t="str">
        <f>IF($B14="","",IF(VLOOKUP($B14,選手名簿!$A$9:$L$58,3)="","",VLOOKUP($B14,選手名簿!$A$9:$L$58,3)))</f>
        <v/>
      </c>
      <c r="E14" s="8" t="str">
        <f>IF($B14="","",IF(VLOOKUP($B14,選手名簿!$A$9:$L$58,4)="","",VLOOKUP($B14,選手名簿!$A$9:$L$58,4)))</f>
        <v/>
      </c>
      <c r="F14" s="8" t="str">
        <f>IF($B14="","",IF(VLOOKUP($B14,選手名簿!$A$9:$L$58,5)="","",VLOOKUP($B14,選手名簿!$A$9:$L$58,5)))</f>
        <v/>
      </c>
      <c r="G14" s="120"/>
    </row>
    <row r="15" spans="1:7" ht="21" customHeight="1" x14ac:dyDescent="0.15">
      <c r="A15" s="224" t="s">
        <v>32</v>
      </c>
      <c r="B15" s="66"/>
      <c r="C15" s="7" t="str">
        <f>IF($B15="","",IF(VLOOKUP($B15,選手名簿!$A$9:$L$58,2)="","",VLOOKUP($B15,選手名簿!$A$9:$L$58,2)))</f>
        <v/>
      </c>
      <c r="D15" s="7" t="str">
        <f>IF($B15="","",IF(VLOOKUP($B15,選手名簿!$A$9:$L$58,3)="","",VLOOKUP($B15,選手名簿!$A$9:$L$58,3)))</f>
        <v/>
      </c>
      <c r="E15" s="7" t="str">
        <f>IF($B15="","",IF(VLOOKUP($B15,選手名簿!$A$9:$L$58,4)="","",VLOOKUP($B15,選手名簿!$A$9:$L$58,4)))</f>
        <v/>
      </c>
      <c r="F15" s="7" t="str">
        <f>IF($B15="","",IF(VLOOKUP($B15,選手名簿!$A$9:$L$58,5)="","",VLOOKUP($B15,選手名簿!$A$9:$L$58,5)))</f>
        <v/>
      </c>
      <c r="G15" s="120"/>
    </row>
    <row r="16" spans="1:7" ht="21" customHeight="1" x14ac:dyDescent="0.15">
      <c r="A16" s="225"/>
      <c r="B16" s="67"/>
      <c r="C16" s="8" t="str">
        <f>IF($B16="","",IF(VLOOKUP($B16,選手名簿!$A$9:$L$58,2)="","",VLOOKUP($B16,選手名簿!$A$9:$L$58,2)))</f>
        <v/>
      </c>
      <c r="D16" s="8" t="str">
        <f>IF($B16="","",IF(VLOOKUP($B16,選手名簿!$A$9:$L$58,3)="","",VLOOKUP($B16,選手名簿!$A$9:$L$58,3)))</f>
        <v/>
      </c>
      <c r="E16" s="8" t="str">
        <f>IF($B16="","",IF(VLOOKUP($B16,選手名簿!$A$9:$L$58,4)="","",VLOOKUP($B16,選手名簿!$A$9:$L$58,4)))</f>
        <v/>
      </c>
      <c r="F16" s="8" t="str">
        <f>IF($B16="","",IF(VLOOKUP($B16,選手名簿!$A$9:$L$58,5)="","",VLOOKUP($B16,選手名簿!$A$9:$L$58,5)))</f>
        <v/>
      </c>
      <c r="G16" s="120"/>
    </row>
    <row r="17" spans="1:7" ht="21" customHeight="1" x14ac:dyDescent="0.15">
      <c r="A17" s="224" t="s">
        <v>33</v>
      </c>
      <c r="B17" s="66"/>
      <c r="C17" s="7" t="str">
        <f>IF($B17="","",IF(VLOOKUP($B17,選手名簿!$A$9:$L$58,2)="","",VLOOKUP($B17,選手名簿!$A$9:$L$58,2)))</f>
        <v/>
      </c>
      <c r="D17" s="7" t="str">
        <f>IF($B17="","",IF(VLOOKUP($B17,選手名簿!$A$9:$L$58,3)="","",VLOOKUP($B17,選手名簿!$A$9:$L$58,3)))</f>
        <v/>
      </c>
      <c r="E17" s="7" t="str">
        <f>IF($B17="","",IF(VLOOKUP($B17,選手名簿!$A$9:$L$58,4)="","",VLOOKUP($B17,選手名簿!$A$9:$L$58,4)))</f>
        <v/>
      </c>
      <c r="F17" s="7" t="str">
        <f>IF($B17="","",IF(VLOOKUP($B17,選手名簿!$A$9:$L$58,5)="","",VLOOKUP($B17,選手名簿!$A$9:$L$58,5)))</f>
        <v/>
      </c>
      <c r="G17" s="120"/>
    </row>
    <row r="18" spans="1:7" ht="21" customHeight="1" x14ac:dyDescent="0.15">
      <c r="A18" s="225"/>
      <c r="B18" s="67"/>
      <c r="C18" s="8" t="str">
        <f>IF($B18="","",IF(VLOOKUP($B18,選手名簿!$A$9:$L$58,2)="","",VLOOKUP($B18,選手名簿!$A$9:$L$58,2)))</f>
        <v/>
      </c>
      <c r="D18" s="8" t="str">
        <f>IF($B18="","",IF(VLOOKUP($B18,選手名簿!$A$9:$L$58,3)="","",VLOOKUP($B18,選手名簿!$A$9:$L$58,3)))</f>
        <v/>
      </c>
      <c r="E18" s="8" t="str">
        <f>IF($B18="","",IF(VLOOKUP($B18,選手名簿!$A$9:$L$58,4)="","",VLOOKUP($B18,選手名簿!$A$9:$L$58,4)))</f>
        <v/>
      </c>
      <c r="F18" s="8" t="str">
        <f>IF($B18="","",IF(VLOOKUP($B18,選手名簿!$A$9:$L$58,5)="","",VLOOKUP($B18,選手名簿!$A$9:$L$58,5)))</f>
        <v/>
      </c>
      <c r="G18" s="120"/>
    </row>
    <row r="19" spans="1:7" ht="21" customHeight="1" x14ac:dyDescent="0.15">
      <c r="A19" s="224" t="s">
        <v>34</v>
      </c>
      <c r="B19" s="66"/>
      <c r="C19" s="7" t="str">
        <f>IF($B19="","",IF(VLOOKUP($B19,選手名簿!$A$9:$L$58,2)="","",VLOOKUP($B19,選手名簿!$A$9:$L$58,2)))</f>
        <v/>
      </c>
      <c r="D19" s="7" t="str">
        <f>IF($B19="","",IF(VLOOKUP($B19,選手名簿!$A$9:$L$58,3)="","",VLOOKUP($B19,選手名簿!$A$9:$L$58,3)))</f>
        <v/>
      </c>
      <c r="E19" s="7" t="str">
        <f>IF($B19="","",IF(VLOOKUP($B19,選手名簿!$A$9:$L$58,4)="","",VLOOKUP($B19,選手名簿!$A$9:$L$58,4)))</f>
        <v/>
      </c>
      <c r="F19" s="7" t="str">
        <f>IF($B19="","",IF(VLOOKUP($B19,選手名簿!$A$9:$L$58,5)="","",VLOOKUP($B19,選手名簿!$A$9:$L$58,5)))</f>
        <v/>
      </c>
      <c r="G19" s="120"/>
    </row>
    <row r="20" spans="1:7" ht="21" customHeight="1" x14ac:dyDescent="0.15">
      <c r="A20" s="225"/>
      <c r="B20" s="67"/>
      <c r="C20" s="8" t="str">
        <f>IF($B20="","",IF(VLOOKUP($B20,選手名簿!$A$9:$L$58,2)="","",VLOOKUP($B20,選手名簿!$A$9:$L$58,2)))</f>
        <v/>
      </c>
      <c r="D20" s="8" t="str">
        <f>IF($B20="","",IF(VLOOKUP($B20,選手名簿!$A$9:$L$58,3)="","",VLOOKUP($B20,選手名簿!$A$9:$L$58,3)))</f>
        <v/>
      </c>
      <c r="E20" s="8" t="str">
        <f>IF($B20="","",IF(VLOOKUP($B20,選手名簿!$A$9:$L$58,4)="","",VLOOKUP($B20,選手名簿!$A$9:$L$58,4)))</f>
        <v/>
      </c>
      <c r="F20" s="8" t="str">
        <f>IF($B20="","",IF(VLOOKUP($B20,選手名簿!$A$9:$L$58,5)="","",VLOOKUP($B20,選手名簿!$A$9:$L$58,5)))</f>
        <v/>
      </c>
      <c r="G20" s="120"/>
    </row>
    <row r="21" spans="1:7" ht="21" customHeight="1" x14ac:dyDescent="0.15">
      <c r="A21" s="224" t="s">
        <v>35</v>
      </c>
      <c r="B21" s="66"/>
      <c r="C21" s="7" t="str">
        <f>IF($B21="","",IF(VLOOKUP($B21,選手名簿!$A$9:$L$58,2)="","",VLOOKUP($B21,選手名簿!$A$9:$L$58,2)))</f>
        <v/>
      </c>
      <c r="D21" s="7" t="str">
        <f>IF($B21="","",IF(VLOOKUP($B21,選手名簿!$A$9:$L$58,3)="","",VLOOKUP($B21,選手名簿!$A$9:$L$58,3)))</f>
        <v/>
      </c>
      <c r="E21" s="7" t="str">
        <f>IF($B21="","",IF(VLOOKUP($B21,選手名簿!$A$9:$L$58,4)="","",VLOOKUP($B21,選手名簿!$A$9:$L$58,4)))</f>
        <v/>
      </c>
      <c r="F21" s="7" t="str">
        <f>IF($B21="","",IF(VLOOKUP($B21,選手名簿!$A$9:$L$58,5)="","",VLOOKUP($B21,選手名簿!$A$9:$L$58,5)))</f>
        <v/>
      </c>
      <c r="G21" s="120"/>
    </row>
    <row r="22" spans="1:7" ht="21" customHeight="1" x14ac:dyDescent="0.15">
      <c r="A22" s="225"/>
      <c r="B22" s="67"/>
      <c r="C22" s="8" t="str">
        <f>IF($B22="","",IF(VLOOKUP($B22,選手名簿!$A$9:$L$58,2)="","",VLOOKUP($B22,選手名簿!$A$9:$L$58,2)))</f>
        <v/>
      </c>
      <c r="D22" s="8" t="str">
        <f>IF($B22="","",IF(VLOOKUP($B22,選手名簿!$A$9:$L$58,3)="","",VLOOKUP($B22,選手名簿!$A$9:$L$58,3)))</f>
        <v/>
      </c>
      <c r="E22" s="8" t="str">
        <f>IF($B22="","",IF(VLOOKUP($B22,選手名簿!$A$9:$L$58,4)="","",VLOOKUP($B22,選手名簿!$A$9:$L$58,4)))</f>
        <v/>
      </c>
      <c r="F22" s="8" t="str">
        <f>IF($B22="","",IF(VLOOKUP($B22,選手名簿!$A$9:$L$58,5)="","",VLOOKUP($B22,選手名簿!$A$9:$L$58,5)))</f>
        <v/>
      </c>
      <c r="G22" s="120"/>
    </row>
    <row r="23" spans="1:7" ht="21" customHeight="1" x14ac:dyDescent="0.15">
      <c r="A23" s="224" t="s">
        <v>36</v>
      </c>
      <c r="B23" s="66"/>
      <c r="C23" s="7" t="str">
        <f>IF($B23="","",IF(VLOOKUP($B23,選手名簿!$A$9:$L$58,2)="","",VLOOKUP($B23,選手名簿!$A$9:$L$58,2)))</f>
        <v/>
      </c>
      <c r="D23" s="7" t="str">
        <f>IF($B23="","",IF(VLOOKUP($B23,選手名簿!$A$9:$L$58,3)="","",VLOOKUP($B23,選手名簿!$A$9:$L$58,3)))</f>
        <v/>
      </c>
      <c r="E23" s="7" t="str">
        <f>IF($B23="","",IF(VLOOKUP($B23,選手名簿!$A$9:$L$58,4)="","",VLOOKUP($B23,選手名簿!$A$9:$L$58,4)))</f>
        <v/>
      </c>
      <c r="F23" s="7" t="str">
        <f>IF($B23="","",IF(VLOOKUP($B23,選手名簿!$A$9:$L$58,5)="","",VLOOKUP($B23,選手名簿!$A$9:$L$58,5)))</f>
        <v/>
      </c>
      <c r="G23" s="120"/>
    </row>
    <row r="24" spans="1:7" ht="21" customHeight="1" x14ac:dyDescent="0.15">
      <c r="A24" s="225"/>
      <c r="B24" s="67"/>
      <c r="C24" s="8" t="str">
        <f>IF($B24="","",IF(VLOOKUP($B24,選手名簿!$A$9:$L$58,2)="","",VLOOKUP($B24,選手名簿!$A$9:$L$58,2)))</f>
        <v/>
      </c>
      <c r="D24" s="8" t="str">
        <f>IF($B24="","",IF(VLOOKUP($B24,選手名簿!$A$9:$L$58,3)="","",VLOOKUP($B24,選手名簿!$A$9:$L$58,3)))</f>
        <v/>
      </c>
      <c r="E24" s="8" t="str">
        <f>IF($B24="","",IF(VLOOKUP($B24,選手名簿!$A$9:$L$58,4)="","",VLOOKUP($B24,選手名簿!$A$9:$L$58,4)))</f>
        <v/>
      </c>
      <c r="F24" s="8" t="str">
        <f>IF($B24="","",IF(VLOOKUP($B24,選手名簿!$A$9:$L$58,5)="","",VLOOKUP($B24,選手名簿!$A$9:$L$58,5)))</f>
        <v/>
      </c>
      <c r="G24" s="120"/>
    </row>
    <row r="25" spans="1:7" ht="21" customHeight="1" x14ac:dyDescent="0.15">
      <c r="A25" s="224" t="s">
        <v>37</v>
      </c>
      <c r="B25" s="66"/>
      <c r="C25" s="7" t="str">
        <f>IF($B25="","",IF(VLOOKUP($B25,選手名簿!$A$9:$L$58,2)="","",VLOOKUP($B25,選手名簿!$A$9:$L$58,2)))</f>
        <v/>
      </c>
      <c r="D25" s="7" t="str">
        <f>IF($B25="","",IF(VLOOKUP($B25,選手名簿!$A$9:$L$58,3)="","",VLOOKUP($B25,選手名簿!$A$9:$L$58,3)))</f>
        <v/>
      </c>
      <c r="E25" s="7" t="str">
        <f>IF($B25="","",IF(VLOOKUP($B25,選手名簿!$A$9:$L$58,4)="","",VLOOKUP($B25,選手名簿!$A$9:$L$58,4)))</f>
        <v/>
      </c>
      <c r="F25" s="7" t="str">
        <f>IF($B25="","",IF(VLOOKUP($B25,選手名簿!$A$9:$L$58,5)="","",VLOOKUP($B25,選手名簿!$A$9:$L$58,5)))</f>
        <v/>
      </c>
      <c r="G25" s="120"/>
    </row>
    <row r="26" spans="1:7" ht="21" customHeight="1" x14ac:dyDescent="0.15">
      <c r="A26" s="225"/>
      <c r="B26" s="67"/>
      <c r="C26" s="8" t="str">
        <f>IF($B26="","",IF(VLOOKUP($B26,選手名簿!$A$9:$L$58,2)="","",VLOOKUP($B26,選手名簿!$A$9:$L$58,2)))</f>
        <v/>
      </c>
      <c r="D26" s="8" t="str">
        <f>IF($B26="","",IF(VLOOKUP($B26,選手名簿!$A$9:$L$58,3)="","",VLOOKUP($B26,選手名簿!$A$9:$L$58,3)))</f>
        <v/>
      </c>
      <c r="E26" s="8" t="str">
        <f>IF($B26="","",IF(VLOOKUP($B26,選手名簿!$A$9:$L$58,4)="","",VLOOKUP($B26,選手名簿!$A$9:$L$58,4)))</f>
        <v/>
      </c>
      <c r="F26" s="8" t="str">
        <f>IF($B26="","",IF(VLOOKUP($B26,選手名簿!$A$9:$L$58,5)="","",VLOOKUP($B26,選手名簿!$A$9:$L$58,5)))</f>
        <v/>
      </c>
      <c r="G26" s="120"/>
    </row>
    <row r="27" spans="1:7" ht="21" customHeight="1" x14ac:dyDescent="0.15">
      <c r="A27" s="224" t="s">
        <v>38</v>
      </c>
      <c r="B27" s="66"/>
      <c r="C27" s="7" t="str">
        <f>IF($B27="","",IF(VLOOKUP($B27,選手名簿!$A$9:$L$58,2)="","",VLOOKUP($B27,選手名簿!$A$9:$L$58,2)))</f>
        <v/>
      </c>
      <c r="D27" s="7" t="str">
        <f>IF($B27="","",IF(VLOOKUP($B27,選手名簿!$A$9:$L$58,3)="","",VLOOKUP($B27,選手名簿!$A$9:$L$58,3)))</f>
        <v/>
      </c>
      <c r="E27" s="7" t="str">
        <f>IF($B27="","",IF(VLOOKUP($B27,選手名簿!$A$9:$L$58,4)="","",VLOOKUP($B27,選手名簿!$A$9:$L$58,4)))</f>
        <v/>
      </c>
      <c r="F27" s="7" t="str">
        <f>IF($B27="","",IF(VLOOKUP($B27,選手名簿!$A$9:$L$58,5)="","",VLOOKUP($B27,選手名簿!$A$9:$L$58,5)))</f>
        <v/>
      </c>
      <c r="G27" s="120"/>
    </row>
    <row r="28" spans="1:7" ht="21" customHeight="1" x14ac:dyDescent="0.15">
      <c r="A28" s="225"/>
      <c r="B28" s="67"/>
      <c r="C28" s="8" t="str">
        <f>IF($B28="","",IF(VLOOKUP($B28,選手名簿!$A$9:$L$58,2)="","",VLOOKUP($B28,選手名簿!$A$9:$L$58,2)))</f>
        <v/>
      </c>
      <c r="D28" s="8" t="str">
        <f>IF($B28="","",IF(VLOOKUP($B28,選手名簿!$A$9:$L$58,3)="","",VLOOKUP($B28,選手名簿!$A$9:$L$58,3)))</f>
        <v/>
      </c>
      <c r="E28" s="8" t="str">
        <f>IF($B28="","",IF(VLOOKUP($B28,選手名簿!$A$9:$L$58,4)="","",VLOOKUP($B28,選手名簿!$A$9:$L$58,4)))</f>
        <v/>
      </c>
      <c r="F28" s="8" t="str">
        <f>IF($B28="","",IF(VLOOKUP($B28,選手名簿!$A$9:$L$58,5)="","",VLOOKUP($B28,選手名簿!$A$9:$L$58,5)))</f>
        <v/>
      </c>
      <c r="G28" s="120"/>
    </row>
    <row r="29" spans="1:7" ht="21" customHeight="1" x14ac:dyDescent="0.15">
      <c r="A29" s="224" t="s">
        <v>39</v>
      </c>
      <c r="B29" s="66"/>
      <c r="C29" s="7" t="str">
        <f>IF($B29="","",IF(VLOOKUP($B29,選手名簿!$A$9:$L$58,2)="","",VLOOKUP($B29,選手名簿!$A$9:$L$58,2)))</f>
        <v/>
      </c>
      <c r="D29" s="7" t="str">
        <f>IF($B29="","",IF(VLOOKUP($B29,選手名簿!$A$9:$L$58,3)="","",VLOOKUP($B29,選手名簿!$A$9:$L$58,3)))</f>
        <v/>
      </c>
      <c r="E29" s="7" t="str">
        <f>IF($B29="","",IF(VLOOKUP($B29,選手名簿!$A$9:$L$58,4)="","",VLOOKUP($B29,選手名簿!$A$9:$L$58,4)))</f>
        <v/>
      </c>
      <c r="F29" s="7" t="str">
        <f>IF($B29="","",IF(VLOOKUP($B29,選手名簿!$A$9:$L$58,5)="","",VLOOKUP($B29,選手名簿!$A$9:$L$58,5)))</f>
        <v/>
      </c>
      <c r="G29" s="120"/>
    </row>
    <row r="30" spans="1:7" ht="21" customHeight="1" x14ac:dyDescent="0.15">
      <c r="A30" s="225"/>
      <c r="B30" s="67"/>
      <c r="C30" s="8" t="str">
        <f>IF($B30="","",IF(VLOOKUP($B30,選手名簿!$A$9:$L$58,2)="","",VLOOKUP($B30,選手名簿!$A$9:$L$58,2)))</f>
        <v/>
      </c>
      <c r="D30" s="8" t="str">
        <f>IF($B30="","",IF(VLOOKUP($B30,選手名簿!$A$9:$L$58,3)="","",VLOOKUP($B30,選手名簿!$A$9:$L$58,3)))</f>
        <v/>
      </c>
      <c r="E30" s="8" t="str">
        <f>IF($B30="","",IF(VLOOKUP($B30,選手名簿!$A$9:$L$58,4)="","",VLOOKUP($B30,選手名簿!$A$9:$L$58,4)))</f>
        <v/>
      </c>
      <c r="F30" s="8" t="str">
        <f>IF($B30="","",IF(VLOOKUP($B30,選手名簿!$A$9:$L$58,5)="","",VLOOKUP($B30,選手名簿!$A$9:$L$58,5)))</f>
        <v/>
      </c>
      <c r="G30" s="120"/>
    </row>
    <row r="31" spans="1:7" ht="21" customHeight="1" x14ac:dyDescent="0.15">
      <c r="A31" s="224" t="s">
        <v>40</v>
      </c>
      <c r="B31" s="66"/>
      <c r="C31" s="7" t="str">
        <f>IF($B31="","",IF(VLOOKUP($B31,選手名簿!$A$9:$L$58,2)="","",VLOOKUP($B31,選手名簿!$A$9:$L$58,2)))</f>
        <v/>
      </c>
      <c r="D31" s="7" t="str">
        <f>IF($B31="","",IF(VLOOKUP($B31,選手名簿!$A$9:$L$58,3)="","",VLOOKUP($B31,選手名簿!$A$9:$L$58,3)))</f>
        <v/>
      </c>
      <c r="E31" s="7" t="str">
        <f>IF($B31="","",IF(VLOOKUP($B31,選手名簿!$A$9:$L$58,4)="","",VLOOKUP($B31,選手名簿!$A$9:$L$58,4)))</f>
        <v/>
      </c>
      <c r="F31" s="7" t="str">
        <f>IF($B31="","",IF(VLOOKUP($B31,選手名簿!$A$9:$L$58,5)="","",VLOOKUP($B31,選手名簿!$A$9:$L$58,5)))</f>
        <v/>
      </c>
      <c r="G31" s="120"/>
    </row>
    <row r="32" spans="1:7" ht="21" customHeight="1" x14ac:dyDescent="0.15">
      <c r="A32" s="225"/>
      <c r="B32" s="67"/>
      <c r="C32" s="8" t="str">
        <f>IF($B32="","",IF(VLOOKUP($B32,選手名簿!$A$9:$L$58,2)="","",VLOOKUP($B32,選手名簿!$A$9:$L$58,2)))</f>
        <v/>
      </c>
      <c r="D32" s="8" t="str">
        <f>IF($B32="","",IF(VLOOKUP($B32,選手名簿!$A$9:$L$58,3)="","",VLOOKUP($B32,選手名簿!$A$9:$L$58,3)))</f>
        <v/>
      </c>
      <c r="E32" s="8" t="str">
        <f>IF($B32="","",IF(VLOOKUP($B32,選手名簿!$A$9:$L$58,4)="","",VLOOKUP($B32,選手名簿!$A$9:$L$58,4)))</f>
        <v/>
      </c>
      <c r="F32" s="8" t="str">
        <f>IF($B32="","",IF(VLOOKUP($B32,選手名簿!$A$9:$L$58,5)="","",VLOOKUP($B32,選手名簿!$A$9:$L$58,5)))</f>
        <v/>
      </c>
      <c r="G32" s="120"/>
    </row>
    <row r="33" spans="1:7" ht="21" customHeight="1" x14ac:dyDescent="0.15">
      <c r="A33" s="224" t="s">
        <v>41</v>
      </c>
      <c r="B33" s="66"/>
      <c r="C33" s="7" t="str">
        <f>IF($B33="","",IF(VLOOKUP($B33,選手名簿!$A$9:$L$58,2)="","",VLOOKUP($B33,選手名簿!$A$9:$L$58,2)))</f>
        <v/>
      </c>
      <c r="D33" s="7" t="str">
        <f>IF($B33="","",IF(VLOOKUP($B33,選手名簿!$A$9:$L$58,3)="","",VLOOKUP($B33,選手名簿!$A$9:$L$58,3)))</f>
        <v/>
      </c>
      <c r="E33" s="7" t="str">
        <f>IF($B33="","",IF(VLOOKUP($B33,選手名簿!$A$9:$L$58,4)="","",VLOOKUP($B33,選手名簿!$A$9:$L$58,4)))</f>
        <v/>
      </c>
      <c r="F33" s="7" t="str">
        <f>IF($B33="","",IF(VLOOKUP($B33,選手名簿!$A$9:$L$58,5)="","",VLOOKUP($B33,選手名簿!$A$9:$L$58,5)))</f>
        <v/>
      </c>
      <c r="G33" s="120"/>
    </row>
    <row r="34" spans="1:7" ht="21" customHeight="1" x14ac:dyDescent="0.15">
      <c r="A34" s="225"/>
      <c r="B34" s="67"/>
      <c r="C34" s="8" t="str">
        <f>IF($B34="","",IF(VLOOKUP($B34,選手名簿!$A$9:$L$58,2)="","",VLOOKUP($B34,選手名簿!$A$9:$L$58,2)))</f>
        <v/>
      </c>
      <c r="D34" s="8" t="str">
        <f>IF($B34="","",IF(VLOOKUP($B34,選手名簿!$A$9:$L$58,3)="","",VLOOKUP($B34,選手名簿!$A$9:$L$58,3)))</f>
        <v/>
      </c>
      <c r="E34" s="8" t="str">
        <f>IF($B34="","",IF(VLOOKUP($B34,選手名簿!$A$9:$L$58,4)="","",VLOOKUP($B34,選手名簿!$A$9:$L$58,4)))</f>
        <v/>
      </c>
      <c r="F34" s="8" t="str">
        <f>IF($B34="","",IF(VLOOKUP($B34,選手名簿!$A$9:$L$58,5)="","",VLOOKUP($B34,選手名簿!$A$9:$L$58,5)))</f>
        <v/>
      </c>
      <c r="G34" s="120"/>
    </row>
    <row r="38" spans="1:7" x14ac:dyDescent="0.15">
      <c r="B38" t="s">
        <v>24</v>
      </c>
    </row>
    <row r="40" spans="1:7" x14ac:dyDescent="0.15">
      <c r="B40" s="222" t="str">
        <f>選手名簿!I3</f>
        <v>２０２２年５月●日　　</v>
      </c>
      <c r="C40" s="222"/>
    </row>
    <row r="42" spans="1:7" x14ac:dyDescent="0.15">
      <c r="A42" s="5"/>
      <c r="B42" t="s">
        <v>137</v>
      </c>
      <c r="E42" s="5"/>
      <c r="F42" s="5"/>
      <c r="G42" t="s">
        <v>25</v>
      </c>
    </row>
  </sheetData>
  <sheetProtection selectLockedCells="1"/>
  <mergeCells count="20"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  <mergeCell ref="A11:A12"/>
    <mergeCell ref="A13:A14"/>
    <mergeCell ref="A15:A16"/>
    <mergeCell ref="A17:A18"/>
    <mergeCell ref="C9:D9"/>
    <mergeCell ref="A1:B1"/>
    <mergeCell ref="B3:E3"/>
    <mergeCell ref="B5:C5"/>
    <mergeCell ref="A9:A10"/>
    <mergeCell ref="B9:B10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</sheetPr>
  <dimension ref="A1:G42"/>
  <sheetViews>
    <sheetView workbookViewId="0">
      <selection activeCell="B11" sqref="B11"/>
    </sheetView>
  </sheetViews>
  <sheetFormatPr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7" x14ac:dyDescent="0.15">
      <c r="A1" s="223" t="s">
        <v>141</v>
      </c>
      <c r="B1" s="223"/>
    </row>
    <row r="3" spans="1:7" x14ac:dyDescent="0.15">
      <c r="B3" s="230" t="str">
        <f>MT!B3</f>
        <v>第４回　東海地区教職員バドミントン選手権大会　参加申込書</v>
      </c>
      <c r="C3" s="230"/>
      <c r="D3" s="230"/>
      <c r="E3" s="230"/>
    </row>
    <row r="4" spans="1:7" ht="14.25" thickBot="1" x14ac:dyDescent="0.2"/>
    <row r="5" spans="1:7" ht="14.25" thickBot="1" x14ac:dyDescent="0.2">
      <c r="B5" s="227" t="s">
        <v>45</v>
      </c>
      <c r="C5" s="228"/>
      <c r="D5" s="125" t="s">
        <v>163</v>
      </c>
      <c r="E5" s="1" t="s">
        <v>0</v>
      </c>
      <c r="F5" s="6">
        <f>選手名簿!$B$3</f>
        <v>0</v>
      </c>
    </row>
    <row r="7" spans="1:7" x14ac:dyDescent="0.15">
      <c r="A7" s="124" t="s">
        <v>162</v>
      </c>
      <c r="G7" s="123" t="s">
        <v>159</v>
      </c>
    </row>
    <row r="8" spans="1:7" x14ac:dyDescent="0.15">
      <c r="B8" s="94" t="s">
        <v>13</v>
      </c>
      <c r="G8" s="119" t="s">
        <v>13</v>
      </c>
    </row>
    <row r="9" spans="1:7" x14ac:dyDescent="0.15">
      <c r="A9" s="226"/>
      <c r="B9" s="224" t="s">
        <v>1</v>
      </c>
      <c r="C9" s="141" t="s">
        <v>4</v>
      </c>
      <c r="D9" s="141"/>
      <c r="E9" s="141" t="s">
        <v>3</v>
      </c>
      <c r="F9" s="141"/>
      <c r="G9" s="128" t="s">
        <v>164</v>
      </c>
    </row>
    <row r="10" spans="1:7" x14ac:dyDescent="0.15">
      <c r="A10" s="226"/>
      <c r="B10" s="225"/>
      <c r="C10" s="2" t="s">
        <v>5</v>
      </c>
      <c r="D10" s="2" t="s">
        <v>6</v>
      </c>
      <c r="E10" s="2" t="s">
        <v>5</v>
      </c>
      <c r="F10" s="2" t="s">
        <v>6</v>
      </c>
      <c r="G10" s="119" t="s">
        <v>13</v>
      </c>
    </row>
    <row r="11" spans="1:7" ht="21" customHeight="1" x14ac:dyDescent="0.15">
      <c r="A11" s="224" t="s">
        <v>30</v>
      </c>
      <c r="B11" s="66"/>
      <c r="C11" s="7" t="str">
        <f>IF($B11="","",IF(VLOOKUP($B11,選手名簿!$A$9:$L$58,2)="","",VLOOKUP($B11,選手名簿!$A$9:$L$58,2)))</f>
        <v/>
      </c>
      <c r="D11" s="7" t="str">
        <f>IF($B11="","",IF(VLOOKUP($B11,選手名簿!$A$9:$L$58,3)="","",VLOOKUP($B11,選手名簿!$A$9:$L$58,3)))</f>
        <v/>
      </c>
      <c r="E11" s="7" t="str">
        <f>IF($B11="","",IF(VLOOKUP($B11,選手名簿!$A$9:$L$58,4)="","",VLOOKUP($B11,選手名簿!$A$9:$L$58,4)))</f>
        <v/>
      </c>
      <c r="F11" s="7" t="str">
        <f>IF($B11="","",IF(VLOOKUP($B11,選手名簿!$A$9:$L$58,5)="","",VLOOKUP($B11,選手名簿!$A$9:$L$58,5)))</f>
        <v/>
      </c>
      <c r="G11" s="120"/>
    </row>
    <row r="12" spans="1:7" ht="21" customHeight="1" x14ac:dyDescent="0.15">
      <c r="A12" s="225"/>
      <c r="B12" s="67"/>
      <c r="C12" s="8" t="str">
        <f>IF($B12="","",IF(VLOOKUP($B12,選手名簿!$A$9:$L$58,2)="","",VLOOKUP($B12,選手名簿!$A$9:$L$58,2)))</f>
        <v/>
      </c>
      <c r="D12" s="8" t="str">
        <f>IF($B12="","",IF(VLOOKUP($B12,選手名簿!$A$9:$L$58,3)="","",VLOOKUP($B12,選手名簿!$A$9:$L$58,3)))</f>
        <v/>
      </c>
      <c r="E12" s="8" t="str">
        <f>IF($B12="","",IF(VLOOKUP($B12,選手名簿!$A$9:$L$58,4)="","",VLOOKUP($B12,選手名簿!$A$9:$L$58,4)))</f>
        <v/>
      </c>
      <c r="F12" s="8" t="str">
        <f>IF($B12="","",IF(VLOOKUP($B12,選手名簿!$A$9:$L$58,5)="","",VLOOKUP($B12,選手名簿!$A$9:$L$58,5)))</f>
        <v/>
      </c>
      <c r="G12" s="120"/>
    </row>
    <row r="13" spans="1:7" ht="21" customHeight="1" x14ac:dyDescent="0.15">
      <c r="A13" s="224" t="s">
        <v>31</v>
      </c>
      <c r="B13" s="66"/>
      <c r="C13" s="7" t="str">
        <f>IF($B13="","",IF(VLOOKUP($B13,選手名簿!$A$9:$L$58,2)="","",VLOOKUP($B13,選手名簿!$A$9:$L$58,2)))</f>
        <v/>
      </c>
      <c r="D13" s="7" t="str">
        <f>IF($B13="","",IF(VLOOKUP($B13,選手名簿!$A$9:$L$58,3)="","",VLOOKUP($B13,選手名簿!$A$9:$L$58,3)))</f>
        <v/>
      </c>
      <c r="E13" s="7" t="str">
        <f>IF($B13="","",IF(VLOOKUP($B13,選手名簿!$A$9:$L$58,4)="","",VLOOKUP($B13,選手名簿!$A$9:$L$58,4)))</f>
        <v/>
      </c>
      <c r="F13" s="7" t="str">
        <f>IF($B13="","",IF(VLOOKUP($B13,選手名簿!$A$9:$L$58,5)="","",VLOOKUP($B13,選手名簿!$A$9:$L$58,5)))</f>
        <v/>
      </c>
      <c r="G13" s="120"/>
    </row>
    <row r="14" spans="1:7" ht="21" customHeight="1" x14ac:dyDescent="0.15">
      <c r="A14" s="225"/>
      <c r="B14" s="67"/>
      <c r="C14" s="8" t="str">
        <f>IF($B14="","",IF(VLOOKUP($B14,選手名簿!$A$9:$L$58,2)="","",VLOOKUP($B14,選手名簿!$A$9:$L$58,2)))</f>
        <v/>
      </c>
      <c r="D14" s="8" t="str">
        <f>IF($B14="","",IF(VLOOKUP($B14,選手名簿!$A$9:$L$58,3)="","",VLOOKUP($B14,選手名簿!$A$9:$L$58,3)))</f>
        <v/>
      </c>
      <c r="E14" s="8" t="str">
        <f>IF($B14="","",IF(VLOOKUP($B14,選手名簿!$A$9:$L$58,4)="","",VLOOKUP($B14,選手名簿!$A$9:$L$58,4)))</f>
        <v/>
      </c>
      <c r="F14" s="8" t="str">
        <f>IF($B14="","",IF(VLOOKUP($B14,選手名簿!$A$9:$L$58,5)="","",VLOOKUP($B14,選手名簿!$A$9:$L$58,5)))</f>
        <v/>
      </c>
      <c r="G14" s="120"/>
    </row>
    <row r="15" spans="1:7" ht="21" customHeight="1" x14ac:dyDescent="0.15">
      <c r="A15" s="224" t="s">
        <v>32</v>
      </c>
      <c r="B15" s="66"/>
      <c r="C15" s="7" t="str">
        <f>IF($B15="","",IF(VLOOKUP($B15,選手名簿!$A$9:$L$58,2)="","",VLOOKUP($B15,選手名簿!$A$9:$L$58,2)))</f>
        <v/>
      </c>
      <c r="D15" s="7" t="str">
        <f>IF($B15="","",IF(VLOOKUP($B15,選手名簿!$A$9:$L$58,3)="","",VLOOKUP($B15,選手名簿!$A$9:$L$58,3)))</f>
        <v/>
      </c>
      <c r="E15" s="7" t="str">
        <f>IF($B15="","",IF(VLOOKUP($B15,選手名簿!$A$9:$L$58,4)="","",VLOOKUP($B15,選手名簿!$A$9:$L$58,4)))</f>
        <v/>
      </c>
      <c r="F15" s="7" t="str">
        <f>IF($B15="","",IF(VLOOKUP($B15,選手名簿!$A$9:$L$58,5)="","",VLOOKUP($B15,選手名簿!$A$9:$L$58,5)))</f>
        <v/>
      </c>
      <c r="G15" s="120"/>
    </row>
    <row r="16" spans="1:7" ht="21" customHeight="1" x14ac:dyDescent="0.15">
      <c r="A16" s="225"/>
      <c r="B16" s="67"/>
      <c r="C16" s="8" t="str">
        <f>IF($B16="","",IF(VLOOKUP($B16,選手名簿!$A$9:$L$58,2)="","",VLOOKUP($B16,選手名簿!$A$9:$L$58,2)))</f>
        <v/>
      </c>
      <c r="D16" s="8" t="str">
        <f>IF($B16="","",IF(VLOOKUP($B16,選手名簿!$A$9:$L$58,3)="","",VLOOKUP($B16,選手名簿!$A$9:$L$58,3)))</f>
        <v/>
      </c>
      <c r="E16" s="8" t="str">
        <f>IF($B16="","",IF(VLOOKUP($B16,選手名簿!$A$9:$L$58,4)="","",VLOOKUP($B16,選手名簿!$A$9:$L$58,4)))</f>
        <v/>
      </c>
      <c r="F16" s="8" t="str">
        <f>IF($B16="","",IF(VLOOKUP($B16,選手名簿!$A$9:$L$58,5)="","",VLOOKUP($B16,選手名簿!$A$9:$L$58,5)))</f>
        <v/>
      </c>
      <c r="G16" s="120"/>
    </row>
    <row r="17" spans="1:7" ht="21" customHeight="1" x14ac:dyDescent="0.15">
      <c r="A17" s="224" t="s">
        <v>33</v>
      </c>
      <c r="B17" s="66"/>
      <c r="C17" s="7" t="str">
        <f>IF($B17="","",IF(VLOOKUP($B17,選手名簿!$A$9:$L$58,2)="","",VLOOKUP($B17,選手名簿!$A$9:$L$58,2)))</f>
        <v/>
      </c>
      <c r="D17" s="7" t="str">
        <f>IF($B17="","",IF(VLOOKUP($B17,選手名簿!$A$9:$L$58,3)="","",VLOOKUP($B17,選手名簿!$A$9:$L$58,3)))</f>
        <v/>
      </c>
      <c r="E17" s="7" t="str">
        <f>IF($B17="","",IF(VLOOKUP($B17,選手名簿!$A$9:$L$58,4)="","",VLOOKUP($B17,選手名簿!$A$9:$L$58,4)))</f>
        <v/>
      </c>
      <c r="F17" s="7" t="str">
        <f>IF($B17="","",IF(VLOOKUP($B17,選手名簿!$A$9:$L$58,5)="","",VLOOKUP($B17,選手名簿!$A$9:$L$58,5)))</f>
        <v/>
      </c>
      <c r="G17" s="120"/>
    </row>
    <row r="18" spans="1:7" ht="21" customHeight="1" x14ac:dyDescent="0.15">
      <c r="A18" s="225"/>
      <c r="B18" s="67"/>
      <c r="C18" s="8" t="str">
        <f>IF($B18="","",IF(VLOOKUP($B18,選手名簿!$A$9:$L$58,2)="","",VLOOKUP($B18,選手名簿!$A$9:$L$58,2)))</f>
        <v/>
      </c>
      <c r="D18" s="8" t="str">
        <f>IF($B18="","",IF(VLOOKUP($B18,選手名簿!$A$9:$L$58,3)="","",VLOOKUP($B18,選手名簿!$A$9:$L$58,3)))</f>
        <v/>
      </c>
      <c r="E18" s="8" t="str">
        <f>IF($B18="","",IF(VLOOKUP($B18,選手名簿!$A$9:$L$58,4)="","",VLOOKUP($B18,選手名簿!$A$9:$L$58,4)))</f>
        <v/>
      </c>
      <c r="F18" s="8" t="str">
        <f>IF($B18="","",IF(VLOOKUP($B18,選手名簿!$A$9:$L$58,5)="","",VLOOKUP($B18,選手名簿!$A$9:$L$58,5)))</f>
        <v/>
      </c>
      <c r="G18" s="120"/>
    </row>
    <row r="19" spans="1:7" ht="21" customHeight="1" x14ac:dyDescent="0.15">
      <c r="A19" s="224" t="s">
        <v>34</v>
      </c>
      <c r="B19" s="66"/>
      <c r="C19" s="7" t="str">
        <f>IF($B19="","",IF(VLOOKUP($B19,選手名簿!$A$9:$L$58,2)="","",VLOOKUP($B19,選手名簿!$A$9:$L$58,2)))</f>
        <v/>
      </c>
      <c r="D19" s="7" t="str">
        <f>IF($B19="","",IF(VLOOKUP($B19,選手名簿!$A$9:$L$58,3)="","",VLOOKUP($B19,選手名簿!$A$9:$L$58,3)))</f>
        <v/>
      </c>
      <c r="E19" s="7" t="str">
        <f>IF($B19="","",IF(VLOOKUP($B19,選手名簿!$A$9:$L$58,4)="","",VLOOKUP($B19,選手名簿!$A$9:$L$58,4)))</f>
        <v/>
      </c>
      <c r="F19" s="7" t="str">
        <f>IF($B19="","",IF(VLOOKUP($B19,選手名簿!$A$9:$L$58,5)="","",VLOOKUP($B19,選手名簿!$A$9:$L$58,5)))</f>
        <v/>
      </c>
      <c r="G19" s="120"/>
    </row>
    <row r="20" spans="1:7" ht="21" customHeight="1" x14ac:dyDescent="0.15">
      <c r="A20" s="225"/>
      <c r="B20" s="67"/>
      <c r="C20" s="8" t="str">
        <f>IF($B20="","",IF(VLOOKUP($B20,選手名簿!$A$9:$L$58,2)="","",VLOOKUP($B20,選手名簿!$A$9:$L$58,2)))</f>
        <v/>
      </c>
      <c r="D20" s="8" t="str">
        <f>IF($B20="","",IF(VLOOKUP($B20,選手名簿!$A$9:$L$58,3)="","",VLOOKUP($B20,選手名簿!$A$9:$L$58,3)))</f>
        <v/>
      </c>
      <c r="E20" s="8" t="str">
        <f>IF($B20="","",IF(VLOOKUP($B20,選手名簿!$A$9:$L$58,4)="","",VLOOKUP($B20,選手名簿!$A$9:$L$58,4)))</f>
        <v/>
      </c>
      <c r="F20" s="8" t="str">
        <f>IF($B20="","",IF(VLOOKUP($B20,選手名簿!$A$9:$L$58,5)="","",VLOOKUP($B20,選手名簿!$A$9:$L$58,5)))</f>
        <v/>
      </c>
      <c r="G20" s="120"/>
    </row>
    <row r="21" spans="1:7" ht="21" customHeight="1" x14ac:dyDescent="0.15">
      <c r="A21" s="224" t="s">
        <v>35</v>
      </c>
      <c r="B21" s="66"/>
      <c r="C21" s="7" t="str">
        <f>IF($B21="","",IF(VLOOKUP($B21,選手名簿!$A$9:$L$58,2)="","",VLOOKUP($B21,選手名簿!$A$9:$L$58,2)))</f>
        <v/>
      </c>
      <c r="D21" s="7" t="str">
        <f>IF($B21="","",IF(VLOOKUP($B21,選手名簿!$A$9:$L$58,3)="","",VLOOKUP($B21,選手名簿!$A$9:$L$58,3)))</f>
        <v/>
      </c>
      <c r="E21" s="7" t="str">
        <f>IF($B21="","",IF(VLOOKUP($B21,選手名簿!$A$9:$L$58,4)="","",VLOOKUP($B21,選手名簿!$A$9:$L$58,4)))</f>
        <v/>
      </c>
      <c r="F21" s="7" t="str">
        <f>IF($B21="","",IF(VLOOKUP($B21,選手名簿!$A$9:$L$58,5)="","",VLOOKUP($B21,選手名簿!$A$9:$L$58,5)))</f>
        <v/>
      </c>
      <c r="G21" s="120"/>
    </row>
    <row r="22" spans="1:7" ht="21" customHeight="1" x14ac:dyDescent="0.15">
      <c r="A22" s="225"/>
      <c r="B22" s="67"/>
      <c r="C22" s="8" t="str">
        <f>IF($B22="","",IF(VLOOKUP($B22,選手名簿!$A$9:$L$58,2)="","",VLOOKUP($B22,選手名簿!$A$9:$L$58,2)))</f>
        <v/>
      </c>
      <c r="D22" s="8" t="str">
        <f>IF($B22="","",IF(VLOOKUP($B22,選手名簿!$A$9:$L$58,3)="","",VLOOKUP($B22,選手名簿!$A$9:$L$58,3)))</f>
        <v/>
      </c>
      <c r="E22" s="8" t="str">
        <f>IF($B22="","",IF(VLOOKUP($B22,選手名簿!$A$9:$L$58,4)="","",VLOOKUP($B22,選手名簿!$A$9:$L$58,4)))</f>
        <v/>
      </c>
      <c r="F22" s="8" t="str">
        <f>IF($B22="","",IF(VLOOKUP($B22,選手名簿!$A$9:$L$58,5)="","",VLOOKUP($B22,選手名簿!$A$9:$L$58,5)))</f>
        <v/>
      </c>
      <c r="G22" s="120"/>
    </row>
    <row r="23" spans="1:7" ht="21" customHeight="1" x14ac:dyDescent="0.15">
      <c r="A23" s="224" t="s">
        <v>36</v>
      </c>
      <c r="B23" s="66"/>
      <c r="C23" s="7" t="str">
        <f>IF($B23="","",IF(VLOOKUP($B23,選手名簿!$A$9:$L$58,2)="","",VLOOKUP($B23,選手名簿!$A$9:$L$58,2)))</f>
        <v/>
      </c>
      <c r="D23" s="7" t="str">
        <f>IF($B23="","",IF(VLOOKUP($B23,選手名簿!$A$9:$L$58,3)="","",VLOOKUP($B23,選手名簿!$A$9:$L$58,3)))</f>
        <v/>
      </c>
      <c r="E23" s="7" t="str">
        <f>IF($B23="","",IF(VLOOKUP($B23,選手名簿!$A$9:$L$58,4)="","",VLOOKUP($B23,選手名簿!$A$9:$L$58,4)))</f>
        <v/>
      </c>
      <c r="F23" s="7" t="str">
        <f>IF($B23="","",IF(VLOOKUP($B23,選手名簿!$A$9:$L$58,5)="","",VLOOKUP($B23,選手名簿!$A$9:$L$58,5)))</f>
        <v/>
      </c>
      <c r="G23" s="120"/>
    </row>
    <row r="24" spans="1:7" ht="21" customHeight="1" x14ac:dyDescent="0.15">
      <c r="A24" s="225"/>
      <c r="B24" s="67"/>
      <c r="C24" s="8" t="str">
        <f>IF($B24="","",IF(VLOOKUP($B24,選手名簿!$A$9:$L$58,2)="","",VLOOKUP($B24,選手名簿!$A$9:$L$58,2)))</f>
        <v/>
      </c>
      <c r="D24" s="8" t="str">
        <f>IF($B24="","",IF(VLOOKUP($B24,選手名簿!$A$9:$L$58,3)="","",VLOOKUP($B24,選手名簿!$A$9:$L$58,3)))</f>
        <v/>
      </c>
      <c r="E24" s="8" t="str">
        <f>IF($B24="","",IF(VLOOKUP($B24,選手名簿!$A$9:$L$58,4)="","",VLOOKUP($B24,選手名簿!$A$9:$L$58,4)))</f>
        <v/>
      </c>
      <c r="F24" s="8" t="str">
        <f>IF($B24="","",IF(VLOOKUP($B24,選手名簿!$A$9:$L$58,5)="","",VLOOKUP($B24,選手名簿!$A$9:$L$58,5)))</f>
        <v/>
      </c>
      <c r="G24" s="120"/>
    </row>
    <row r="25" spans="1:7" ht="21" customHeight="1" x14ac:dyDescent="0.15">
      <c r="A25" s="224" t="s">
        <v>37</v>
      </c>
      <c r="B25" s="66"/>
      <c r="C25" s="7" t="str">
        <f>IF($B25="","",IF(VLOOKUP($B25,選手名簿!$A$9:$L$58,2)="","",VLOOKUP($B25,選手名簿!$A$9:$L$58,2)))</f>
        <v/>
      </c>
      <c r="D25" s="7" t="str">
        <f>IF($B25="","",IF(VLOOKUP($B25,選手名簿!$A$9:$L$58,3)="","",VLOOKUP($B25,選手名簿!$A$9:$L$58,3)))</f>
        <v/>
      </c>
      <c r="E25" s="7" t="str">
        <f>IF($B25="","",IF(VLOOKUP($B25,選手名簿!$A$9:$L$58,4)="","",VLOOKUP($B25,選手名簿!$A$9:$L$58,4)))</f>
        <v/>
      </c>
      <c r="F25" s="7" t="str">
        <f>IF($B25="","",IF(VLOOKUP($B25,選手名簿!$A$9:$L$58,5)="","",VLOOKUP($B25,選手名簿!$A$9:$L$58,5)))</f>
        <v/>
      </c>
      <c r="G25" s="120"/>
    </row>
    <row r="26" spans="1:7" ht="21" customHeight="1" x14ac:dyDescent="0.15">
      <c r="A26" s="225"/>
      <c r="B26" s="67"/>
      <c r="C26" s="8" t="str">
        <f>IF($B26="","",IF(VLOOKUP($B26,選手名簿!$A$9:$L$58,2)="","",VLOOKUP($B26,選手名簿!$A$9:$L$58,2)))</f>
        <v/>
      </c>
      <c r="D26" s="8" t="str">
        <f>IF($B26="","",IF(VLOOKUP($B26,選手名簿!$A$9:$L$58,3)="","",VLOOKUP($B26,選手名簿!$A$9:$L$58,3)))</f>
        <v/>
      </c>
      <c r="E26" s="8" t="str">
        <f>IF($B26="","",IF(VLOOKUP($B26,選手名簿!$A$9:$L$58,4)="","",VLOOKUP($B26,選手名簿!$A$9:$L$58,4)))</f>
        <v/>
      </c>
      <c r="F26" s="8" t="str">
        <f>IF($B26="","",IF(VLOOKUP($B26,選手名簿!$A$9:$L$58,5)="","",VLOOKUP($B26,選手名簿!$A$9:$L$58,5)))</f>
        <v/>
      </c>
      <c r="G26" s="120"/>
    </row>
    <row r="27" spans="1:7" ht="21" customHeight="1" x14ac:dyDescent="0.15">
      <c r="A27" s="224" t="s">
        <v>38</v>
      </c>
      <c r="B27" s="66"/>
      <c r="C27" s="7" t="str">
        <f>IF($B27="","",IF(VLOOKUP($B27,選手名簿!$A$9:$L$58,2)="","",VLOOKUP($B27,選手名簿!$A$9:$L$58,2)))</f>
        <v/>
      </c>
      <c r="D27" s="7" t="str">
        <f>IF($B27="","",IF(VLOOKUP($B27,選手名簿!$A$9:$L$58,3)="","",VLOOKUP($B27,選手名簿!$A$9:$L$58,3)))</f>
        <v/>
      </c>
      <c r="E27" s="7" t="str">
        <f>IF($B27="","",IF(VLOOKUP($B27,選手名簿!$A$9:$L$58,4)="","",VLOOKUP($B27,選手名簿!$A$9:$L$58,4)))</f>
        <v/>
      </c>
      <c r="F27" s="7" t="str">
        <f>IF($B27="","",IF(VLOOKUP($B27,選手名簿!$A$9:$L$58,5)="","",VLOOKUP($B27,選手名簿!$A$9:$L$58,5)))</f>
        <v/>
      </c>
      <c r="G27" s="120"/>
    </row>
    <row r="28" spans="1:7" ht="21" customHeight="1" x14ac:dyDescent="0.15">
      <c r="A28" s="225"/>
      <c r="B28" s="67"/>
      <c r="C28" s="8" t="str">
        <f>IF($B28="","",IF(VLOOKUP($B28,選手名簿!$A$9:$L$58,2)="","",VLOOKUP($B28,選手名簿!$A$9:$L$58,2)))</f>
        <v/>
      </c>
      <c r="D28" s="8" t="str">
        <f>IF($B28="","",IF(VLOOKUP($B28,選手名簿!$A$9:$L$58,3)="","",VLOOKUP($B28,選手名簿!$A$9:$L$58,3)))</f>
        <v/>
      </c>
      <c r="E28" s="8" t="str">
        <f>IF($B28="","",IF(VLOOKUP($B28,選手名簿!$A$9:$L$58,4)="","",VLOOKUP($B28,選手名簿!$A$9:$L$58,4)))</f>
        <v/>
      </c>
      <c r="F28" s="8" t="str">
        <f>IF($B28="","",IF(VLOOKUP($B28,選手名簿!$A$9:$L$58,5)="","",VLOOKUP($B28,選手名簿!$A$9:$L$58,5)))</f>
        <v/>
      </c>
      <c r="G28" s="120"/>
    </row>
    <row r="29" spans="1:7" ht="21" customHeight="1" x14ac:dyDescent="0.15">
      <c r="A29" s="224" t="s">
        <v>39</v>
      </c>
      <c r="B29" s="66"/>
      <c r="C29" s="7" t="str">
        <f>IF($B29="","",IF(VLOOKUP($B29,選手名簿!$A$9:$L$58,2)="","",VLOOKUP($B29,選手名簿!$A$9:$L$58,2)))</f>
        <v/>
      </c>
      <c r="D29" s="7" t="str">
        <f>IF($B29="","",IF(VLOOKUP($B29,選手名簿!$A$9:$L$58,3)="","",VLOOKUP($B29,選手名簿!$A$9:$L$58,3)))</f>
        <v/>
      </c>
      <c r="E29" s="7" t="str">
        <f>IF($B29="","",IF(VLOOKUP($B29,選手名簿!$A$9:$L$58,4)="","",VLOOKUP($B29,選手名簿!$A$9:$L$58,4)))</f>
        <v/>
      </c>
      <c r="F29" s="7" t="str">
        <f>IF($B29="","",IF(VLOOKUP($B29,選手名簿!$A$9:$L$58,5)="","",VLOOKUP($B29,選手名簿!$A$9:$L$58,5)))</f>
        <v/>
      </c>
      <c r="G29" s="120"/>
    </row>
    <row r="30" spans="1:7" ht="21" customHeight="1" x14ac:dyDescent="0.15">
      <c r="A30" s="225"/>
      <c r="B30" s="67"/>
      <c r="C30" s="8" t="str">
        <f>IF($B30="","",IF(VLOOKUP($B30,選手名簿!$A$9:$L$58,2)="","",VLOOKUP($B30,選手名簿!$A$9:$L$58,2)))</f>
        <v/>
      </c>
      <c r="D30" s="8" t="str">
        <f>IF($B30="","",IF(VLOOKUP($B30,選手名簿!$A$9:$L$58,3)="","",VLOOKUP($B30,選手名簿!$A$9:$L$58,3)))</f>
        <v/>
      </c>
      <c r="E30" s="8" t="str">
        <f>IF($B30="","",IF(VLOOKUP($B30,選手名簿!$A$9:$L$58,4)="","",VLOOKUP($B30,選手名簿!$A$9:$L$58,4)))</f>
        <v/>
      </c>
      <c r="F30" s="8" t="str">
        <f>IF($B30="","",IF(VLOOKUP($B30,選手名簿!$A$9:$L$58,5)="","",VLOOKUP($B30,選手名簿!$A$9:$L$58,5)))</f>
        <v/>
      </c>
      <c r="G30" s="120"/>
    </row>
    <row r="31" spans="1:7" ht="21" customHeight="1" x14ac:dyDescent="0.15">
      <c r="A31" s="224" t="s">
        <v>40</v>
      </c>
      <c r="B31" s="66"/>
      <c r="C31" s="7" t="str">
        <f>IF($B31="","",IF(VLOOKUP($B31,選手名簿!$A$9:$L$58,2)="","",VLOOKUP($B31,選手名簿!$A$9:$L$58,2)))</f>
        <v/>
      </c>
      <c r="D31" s="7" t="str">
        <f>IF($B31="","",IF(VLOOKUP($B31,選手名簿!$A$9:$L$58,3)="","",VLOOKUP($B31,選手名簿!$A$9:$L$58,3)))</f>
        <v/>
      </c>
      <c r="E31" s="7" t="str">
        <f>IF($B31="","",IF(VLOOKUP($B31,選手名簿!$A$9:$L$58,4)="","",VLOOKUP($B31,選手名簿!$A$9:$L$58,4)))</f>
        <v/>
      </c>
      <c r="F31" s="7" t="str">
        <f>IF($B31="","",IF(VLOOKUP($B31,選手名簿!$A$9:$L$58,5)="","",VLOOKUP($B31,選手名簿!$A$9:$L$58,5)))</f>
        <v/>
      </c>
      <c r="G31" s="120"/>
    </row>
    <row r="32" spans="1:7" ht="21" customHeight="1" x14ac:dyDescent="0.15">
      <c r="A32" s="225"/>
      <c r="B32" s="67"/>
      <c r="C32" s="8" t="str">
        <f>IF($B32="","",IF(VLOOKUP($B32,選手名簿!$A$9:$L$58,2)="","",VLOOKUP($B32,選手名簿!$A$9:$L$58,2)))</f>
        <v/>
      </c>
      <c r="D32" s="8" t="str">
        <f>IF($B32="","",IF(VLOOKUP($B32,選手名簿!$A$9:$L$58,3)="","",VLOOKUP($B32,選手名簿!$A$9:$L$58,3)))</f>
        <v/>
      </c>
      <c r="E32" s="8" t="str">
        <f>IF($B32="","",IF(VLOOKUP($B32,選手名簿!$A$9:$L$58,4)="","",VLOOKUP($B32,選手名簿!$A$9:$L$58,4)))</f>
        <v/>
      </c>
      <c r="F32" s="8" t="str">
        <f>IF($B32="","",IF(VLOOKUP($B32,選手名簿!$A$9:$L$58,5)="","",VLOOKUP($B32,選手名簿!$A$9:$L$58,5)))</f>
        <v/>
      </c>
      <c r="G32" s="120"/>
    </row>
    <row r="33" spans="1:7" ht="21" customHeight="1" x14ac:dyDescent="0.15">
      <c r="A33" s="224" t="s">
        <v>41</v>
      </c>
      <c r="B33" s="66"/>
      <c r="C33" s="7" t="str">
        <f>IF($B33="","",IF(VLOOKUP($B33,選手名簿!$A$9:$L$58,2)="","",VLOOKUP($B33,選手名簿!$A$9:$L$58,2)))</f>
        <v/>
      </c>
      <c r="D33" s="7" t="str">
        <f>IF($B33="","",IF(VLOOKUP($B33,選手名簿!$A$9:$L$58,3)="","",VLOOKUP($B33,選手名簿!$A$9:$L$58,3)))</f>
        <v/>
      </c>
      <c r="E33" s="7" t="str">
        <f>IF($B33="","",IF(VLOOKUP($B33,選手名簿!$A$9:$L$58,4)="","",VLOOKUP($B33,選手名簿!$A$9:$L$58,4)))</f>
        <v/>
      </c>
      <c r="F33" s="7" t="str">
        <f>IF($B33="","",IF(VLOOKUP($B33,選手名簿!$A$9:$L$58,5)="","",VLOOKUP($B33,選手名簿!$A$9:$L$58,5)))</f>
        <v/>
      </c>
      <c r="G33" s="120"/>
    </row>
    <row r="34" spans="1:7" ht="21" customHeight="1" x14ac:dyDescent="0.15">
      <c r="A34" s="225"/>
      <c r="B34" s="67"/>
      <c r="C34" s="8" t="str">
        <f>IF($B34="","",IF(VLOOKUP($B34,選手名簿!$A$9:$L$58,2)="","",VLOOKUP($B34,選手名簿!$A$9:$L$58,2)))</f>
        <v/>
      </c>
      <c r="D34" s="8" t="str">
        <f>IF($B34="","",IF(VLOOKUP($B34,選手名簿!$A$9:$L$58,3)="","",VLOOKUP($B34,選手名簿!$A$9:$L$58,3)))</f>
        <v/>
      </c>
      <c r="E34" s="8" t="str">
        <f>IF($B34="","",IF(VLOOKUP($B34,選手名簿!$A$9:$L$58,4)="","",VLOOKUP($B34,選手名簿!$A$9:$L$58,4)))</f>
        <v/>
      </c>
      <c r="F34" s="8" t="str">
        <f>IF($B34="","",IF(VLOOKUP($B34,選手名簿!$A$9:$L$58,5)="","",VLOOKUP($B34,選手名簿!$A$9:$L$58,5)))</f>
        <v/>
      </c>
      <c r="G34" s="120"/>
    </row>
    <row r="38" spans="1:7" x14ac:dyDescent="0.15">
      <c r="B38" t="s">
        <v>24</v>
      </c>
    </row>
    <row r="40" spans="1:7" x14ac:dyDescent="0.15">
      <c r="B40" s="222" t="str">
        <f>選手名簿!I3</f>
        <v>２０２２年５月●日　　</v>
      </c>
      <c r="C40" s="222"/>
    </row>
    <row r="42" spans="1:7" x14ac:dyDescent="0.15">
      <c r="A42" s="5"/>
      <c r="B42" t="s">
        <v>137</v>
      </c>
      <c r="E42" s="5"/>
      <c r="F42" s="5"/>
      <c r="G42" t="s">
        <v>25</v>
      </c>
    </row>
  </sheetData>
  <sheetProtection selectLockedCells="1"/>
  <mergeCells count="20"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  <mergeCell ref="A11:A12"/>
    <mergeCell ref="A13:A14"/>
    <mergeCell ref="A15:A16"/>
    <mergeCell ref="A17:A18"/>
    <mergeCell ref="C9:D9"/>
    <mergeCell ref="A1:B1"/>
    <mergeCell ref="B3:E3"/>
    <mergeCell ref="B5:C5"/>
    <mergeCell ref="A9:A10"/>
    <mergeCell ref="B9:B10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</sheetPr>
  <dimension ref="A1:G42"/>
  <sheetViews>
    <sheetView workbookViewId="0">
      <selection activeCell="B11" sqref="B11"/>
    </sheetView>
  </sheetViews>
  <sheetFormatPr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7" x14ac:dyDescent="0.15">
      <c r="A1" s="223" t="s">
        <v>141</v>
      </c>
      <c r="B1" s="223"/>
    </row>
    <row r="3" spans="1:7" x14ac:dyDescent="0.15">
      <c r="B3" s="230" t="str">
        <f>MT!B3</f>
        <v>第４回　東海地区教職員バドミントン選手権大会　参加申込書</v>
      </c>
      <c r="C3" s="230"/>
      <c r="D3" s="230"/>
      <c r="E3" s="230"/>
    </row>
    <row r="4" spans="1:7" ht="14.25" thickBot="1" x14ac:dyDescent="0.2"/>
    <row r="5" spans="1:7" ht="14.25" thickBot="1" x14ac:dyDescent="0.2">
      <c r="B5" s="227" t="s">
        <v>46</v>
      </c>
      <c r="C5" s="228"/>
      <c r="D5" s="125" t="s">
        <v>163</v>
      </c>
      <c r="E5" s="1" t="s">
        <v>0</v>
      </c>
      <c r="F5" s="6">
        <f>選手名簿!$B$3</f>
        <v>0</v>
      </c>
    </row>
    <row r="7" spans="1:7" x14ac:dyDescent="0.15">
      <c r="A7" s="124" t="s">
        <v>162</v>
      </c>
      <c r="G7" s="123" t="s">
        <v>159</v>
      </c>
    </row>
    <row r="8" spans="1:7" x14ac:dyDescent="0.15">
      <c r="B8" s="94" t="s">
        <v>13</v>
      </c>
      <c r="G8" s="119" t="s">
        <v>13</v>
      </c>
    </row>
    <row r="9" spans="1:7" x14ac:dyDescent="0.15">
      <c r="A9" s="226"/>
      <c r="B9" s="224" t="s">
        <v>1</v>
      </c>
      <c r="C9" s="141" t="s">
        <v>4</v>
      </c>
      <c r="D9" s="141"/>
      <c r="E9" s="141" t="s">
        <v>3</v>
      </c>
      <c r="F9" s="141"/>
      <c r="G9" s="128" t="s">
        <v>164</v>
      </c>
    </row>
    <row r="10" spans="1:7" x14ac:dyDescent="0.15">
      <c r="A10" s="226"/>
      <c r="B10" s="225"/>
      <c r="C10" s="2" t="s">
        <v>5</v>
      </c>
      <c r="D10" s="2" t="s">
        <v>6</v>
      </c>
      <c r="E10" s="2" t="s">
        <v>5</v>
      </c>
      <c r="F10" s="2" t="s">
        <v>6</v>
      </c>
      <c r="G10" s="119" t="s">
        <v>13</v>
      </c>
    </row>
    <row r="11" spans="1:7" ht="21" customHeight="1" x14ac:dyDescent="0.15">
      <c r="A11" s="224" t="s">
        <v>30</v>
      </c>
      <c r="B11" s="66"/>
      <c r="C11" s="7" t="str">
        <f>IF($B11="","",IF(VLOOKUP($B11,選手名簿!$A$9:$L$58,2)="","",VLOOKUP($B11,選手名簿!$A$9:$L$58,2)))</f>
        <v/>
      </c>
      <c r="D11" s="7" t="str">
        <f>IF($B11="","",IF(VLOOKUP($B11,選手名簿!$A$9:$L$58,3)="","",VLOOKUP($B11,選手名簿!$A$9:$L$58,3)))</f>
        <v/>
      </c>
      <c r="E11" s="7" t="str">
        <f>IF($B11="","",IF(VLOOKUP($B11,選手名簿!$A$9:$L$58,4)="","",VLOOKUP($B11,選手名簿!$A$9:$L$58,4)))</f>
        <v/>
      </c>
      <c r="F11" s="7" t="str">
        <f>IF($B11="","",IF(VLOOKUP($B11,選手名簿!$A$9:$L$58,5)="","",VLOOKUP($B11,選手名簿!$A$9:$L$58,5)))</f>
        <v/>
      </c>
      <c r="G11" s="120"/>
    </row>
    <row r="12" spans="1:7" ht="21" customHeight="1" x14ac:dyDescent="0.15">
      <c r="A12" s="225"/>
      <c r="B12" s="67"/>
      <c r="C12" s="8" t="str">
        <f>IF($B12="","",IF(VLOOKUP($B12,選手名簿!$A$9:$L$58,2)="","",VLOOKUP($B12,選手名簿!$A$9:$L$58,2)))</f>
        <v/>
      </c>
      <c r="D12" s="8" t="str">
        <f>IF($B12="","",IF(VLOOKUP($B12,選手名簿!$A$9:$L$58,3)="","",VLOOKUP($B12,選手名簿!$A$9:$L$58,3)))</f>
        <v/>
      </c>
      <c r="E12" s="8" t="str">
        <f>IF($B12="","",IF(VLOOKUP($B12,選手名簿!$A$9:$L$58,4)="","",VLOOKUP($B12,選手名簿!$A$9:$L$58,4)))</f>
        <v/>
      </c>
      <c r="F12" s="8" t="str">
        <f>IF($B12="","",IF(VLOOKUP($B12,選手名簿!$A$9:$L$58,5)="","",VLOOKUP($B12,選手名簿!$A$9:$L$58,5)))</f>
        <v/>
      </c>
      <c r="G12" s="120"/>
    </row>
    <row r="13" spans="1:7" ht="21" customHeight="1" x14ac:dyDescent="0.15">
      <c r="A13" s="224" t="s">
        <v>31</v>
      </c>
      <c r="B13" s="66"/>
      <c r="C13" s="7" t="str">
        <f>IF($B13="","",IF(VLOOKUP($B13,選手名簿!$A$9:$L$58,2)="","",VLOOKUP($B13,選手名簿!$A$9:$L$58,2)))</f>
        <v/>
      </c>
      <c r="D13" s="7" t="str">
        <f>IF($B13="","",IF(VLOOKUP($B13,選手名簿!$A$9:$L$58,3)="","",VLOOKUP($B13,選手名簿!$A$9:$L$58,3)))</f>
        <v/>
      </c>
      <c r="E13" s="7" t="str">
        <f>IF($B13="","",IF(VLOOKUP($B13,選手名簿!$A$9:$L$58,4)="","",VLOOKUP($B13,選手名簿!$A$9:$L$58,4)))</f>
        <v/>
      </c>
      <c r="F13" s="7" t="str">
        <f>IF($B13="","",IF(VLOOKUP($B13,選手名簿!$A$9:$L$58,5)="","",VLOOKUP($B13,選手名簿!$A$9:$L$58,5)))</f>
        <v/>
      </c>
      <c r="G13" s="120"/>
    </row>
    <row r="14" spans="1:7" ht="21" customHeight="1" x14ac:dyDescent="0.15">
      <c r="A14" s="225"/>
      <c r="B14" s="67"/>
      <c r="C14" s="8" t="str">
        <f>IF($B14="","",IF(VLOOKUP($B14,選手名簿!$A$9:$L$58,2)="","",VLOOKUP($B14,選手名簿!$A$9:$L$58,2)))</f>
        <v/>
      </c>
      <c r="D14" s="8" t="str">
        <f>IF($B14="","",IF(VLOOKUP($B14,選手名簿!$A$9:$L$58,3)="","",VLOOKUP($B14,選手名簿!$A$9:$L$58,3)))</f>
        <v/>
      </c>
      <c r="E14" s="8" t="str">
        <f>IF($B14="","",IF(VLOOKUP($B14,選手名簿!$A$9:$L$58,4)="","",VLOOKUP($B14,選手名簿!$A$9:$L$58,4)))</f>
        <v/>
      </c>
      <c r="F14" s="8" t="str">
        <f>IF($B14="","",IF(VLOOKUP($B14,選手名簿!$A$9:$L$58,5)="","",VLOOKUP($B14,選手名簿!$A$9:$L$58,5)))</f>
        <v/>
      </c>
      <c r="G14" s="120"/>
    </row>
    <row r="15" spans="1:7" ht="21" customHeight="1" x14ac:dyDescent="0.15">
      <c r="A15" s="224" t="s">
        <v>32</v>
      </c>
      <c r="B15" s="66"/>
      <c r="C15" s="7" t="str">
        <f>IF($B15="","",IF(VLOOKUP($B15,選手名簿!$A$9:$L$58,2)="","",VLOOKUP($B15,選手名簿!$A$9:$L$58,2)))</f>
        <v/>
      </c>
      <c r="D15" s="7" t="str">
        <f>IF($B15="","",IF(VLOOKUP($B15,選手名簿!$A$9:$L$58,3)="","",VLOOKUP($B15,選手名簿!$A$9:$L$58,3)))</f>
        <v/>
      </c>
      <c r="E15" s="7" t="str">
        <f>IF($B15="","",IF(VLOOKUP($B15,選手名簿!$A$9:$L$58,4)="","",VLOOKUP($B15,選手名簿!$A$9:$L$58,4)))</f>
        <v/>
      </c>
      <c r="F15" s="7" t="str">
        <f>IF($B15="","",IF(VLOOKUP($B15,選手名簿!$A$9:$L$58,5)="","",VLOOKUP($B15,選手名簿!$A$9:$L$58,5)))</f>
        <v/>
      </c>
      <c r="G15" s="120"/>
    </row>
    <row r="16" spans="1:7" ht="21" customHeight="1" x14ac:dyDescent="0.15">
      <c r="A16" s="225"/>
      <c r="B16" s="67"/>
      <c r="C16" s="8" t="str">
        <f>IF($B16="","",IF(VLOOKUP($B16,選手名簿!$A$9:$L$58,2)="","",VLOOKUP($B16,選手名簿!$A$9:$L$58,2)))</f>
        <v/>
      </c>
      <c r="D16" s="8" t="str">
        <f>IF($B16="","",IF(VLOOKUP($B16,選手名簿!$A$9:$L$58,3)="","",VLOOKUP($B16,選手名簿!$A$9:$L$58,3)))</f>
        <v/>
      </c>
      <c r="E16" s="8" t="str">
        <f>IF($B16="","",IF(VLOOKUP($B16,選手名簿!$A$9:$L$58,4)="","",VLOOKUP($B16,選手名簿!$A$9:$L$58,4)))</f>
        <v/>
      </c>
      <c r="F16" s="8" t="str">
        <f>IF($B16="","",IF(VLOOKUP($B16,選手名簿!$A$9:$L$58,5)="","",VLOOKUP($B16,選手名簿!$A$9:$L$58,5)))</f>
        <v/>
      </c>
      <c r="G16" s="120"/>
    </row>
    <row r="17" spans="1:7" ht="21" customHeight="1" x14ac:dyDescent="0.15">
      <c r="A17" s="224" t="s">
        <v>33</v>
      </c>
      <c r="B17" s="66"/>
      <c r="C17" s="7" t="str">
        <f>IF($B17="","",IF(VLOOKUP($B17,選手名簿!$A$9:$L$58,2)="","",VLOOKUP($B17,選手名簿!$A$9:$L$58,2)))</f>
        <v/>
      </c>
      <c r="D17" s="7" t="str">
        <f>IF($B17="","",IF(VLOOKUP($B17,選手名簿!$A$9:$L$58,3)="","",VLOOKUP($B17,選手名簿!$A$9:$L$58,3)))</f>
        <v/>
      </c>
      <c r="E17" s="7" t="str">
        <f>IF($B17="","",IF(VLOOKUP($B17,選手名簿!$A$9:$L$58,4)="","",VLOOKUP($B17,選手名簿!$A$9:$L$58,4)))</f>
        <v/>
      </c>
      <c r="F17" s="7" t="str">
        <f>IF($B17="","",IF(VLOOKUP($B17,選手名簿!$A$9:$L$58,5)="","",VLOOKUP($B17,選手名簿!$A$9:$L$58,5)))</f>
        <v/>
      </c>
      <c r="G17" s="120"/>
    </row>
    <row r="18" spans="1:7" ht="21" customHeight="1" x14ac:dyDescent="0.15">
      <c r="A18" s="225"/>
      <c r="B18" s="67"/>
      <c r="C18" s="8" t="str">
        <f>IF($B18="","",IF(VLOOKUP($B18,選手名簿!$A$9:$L$58,2)="","",VLOOKUP($B18,選手名簿!$A$9:$L$58,2)))</f>
        <v/>
      </c>
      <c r="D18" s="8" t="str">
        <f>IF($B18="","",IF(VLOOKUP($B18,選手名簿!$A$9:$L$58,3)="","",VLOOKUP($B18,選手名簿!$A$9:$L$58,3)))</f>
        <v/>
      </c>
      <c r="E18" s="8" t="str">
        <f>IF($B18="","",IF(VLOOKUP($B18,選手名簿!$A$9:$L$58,4)="","",VLOOKUP($B18,選手名簿!$A$9:$L$58,4)))</f>
        <v/>
      </c>
      <c r="F18" s="8" t="str">
        <f>IF($B18="","",IF(VLOOKUP($B18,選手名簿!$A$9:$L$58,5)="","",VLOOKUP($B18,選手名簿!$A$9:$L$58,5)))</f>
        <v/>
      </c>
      <c r="G18" s="120"/>
    </row>
    <row r="19" spans="1:7" ht="21" customHeight="1" x14ac:dyDescent="0.15">
      <c r="A19" s="224" t="s">
        <v>34</v>
      </c>
      <c r="B19" s="66"/>
      <c r="C19" s="7" t="str">
        <f>IF($B19="","",IF(VLOOKUP($B19,選手名簿!$A$9:$L$58,2)="","",VLOOKUP($B19,選手名簿!$A$9:$L$58,2)))</f>
        <v/>
      </c>
      <c r="D19" s="7" t="str">
        <f>IF($B19="","",IF(VLOOKUP($B19,選手名簿!$A$9:$L$58,3)="","",VLOOKUP($B19,選手名簿!$A$9:$L$58,3)))</f>
        <v/>
      </c>
      <c r="E19" s="7" t="str">
        <f>IF($B19="","",IF(VLOOKUP($B19,選手名簿!$A$9:$L$58,4)="","",VLOOKUP($B19,選手名簿!$A$9:$L$58,4)))</f>
        <v/>
      </c>
      <c r="F19" s="7" t="str">
        <f>IF($B19="","",IF(VLOOKUP($B19,選手名簿!$A$9:$L$58,5)="","",VLOOKUP($B19,選手名簿!$A$9:$L$58,5)))</f>
        <v/>
      </c>
      <c r="G19" s="120"/>
    </row>
    <row r="20" spans="1:7" ht="21" customHeight="1" x14ac:dyDescent="0.15">
      <c r="A20" s="225"/>
      <c r="B20" s="67"/>
      <c r="C20" s="8" t="str">
        <f>IF($B20="","",IF(VLOOKUP($B20,選手名簿!$A$9:$L$58,2)="","",VLOOKUP($B20,選手名簿!$A$9:$L$58,2)))</f>
        <v/>
      </c>
      <c r="D20" s="8" t="str">
        <f>IF($B20="","",IF(VLOOKUP($B20,選手名簿!$A$9:$L$58,3)="","",VLOOKUP($B20,選手名簿!$A$9:$L$58,3)))</f>
        <v/>
      </c>
      <c r="E20" s="8" t="str">
        <f>IF($B20="","",IF(VLOOKUP($B20,選手名簿!$A$9:$L$58,4)="","",VLOOKUP($B20,選手名簿!$A$9:$L$58,4)))</f>
        <v/>
      </c>
      <c r="F20" s="8" t="str">
        <f>IF($B20="","",IF(VLOOKUP($B20,選手名簿!$A$9:$L$58,5)="","",VLOOKUP($B20,選手名簿!$A$9:$L$58,5)))</f>
        <v/>
      </c>
      <c r="G20" s="120"/>
    </row>
    <row r="21" spans="1:7" ht="21" customHeight="1" x14ac:dyDescent="0.15">
      <c r="A21" s="224" t="s">
        <v>35</v>
      </c>
      <c r="B21" s="66"/>
      <c r="C21" s="7" t="str">
        <f>IF($B21="","",IF(VLOOKUP($B21,選手名簿!$A$9:$L$58,2)="","",VLOOKUP($B21,選手名簿!$A$9:$L$58,2)))</f>
        <v/>
      </c>
      <c r="D21" s="7" t="str">
        <f>IF($B21="","",IF(VLOOKUP($B21,選手名簿!$A$9:$L$58,3)="","",VLOOKUP($B21,選手名簿!$A$9:$L$58,3)))</f>
        <v/>
      </c>
      <c r="E21" s="7" t="str">
        <f>IF($B21="","",IF(VLOOKUP($B21,選手名簿!$A$9:$L$58,4)="","",VLOOKUP($B21,選手名簿!$A$9:$L$58,4)))</f>
        <v/>
      </c>
      <c r="F21" s="7" t="str">
        <f>IF($B21="","",IF(VLOOKUP($B21,選手名簿!$A$9:$L$58,5)="","",VLOOKUP($B21,選手名簿!$A$9:$L$58,5)))</f>
        <v/>
      </c>
      <c r="G21" s="120"/>
    </row>
    <row r="22" spans="1:7" ht="21" customHeight="1" x14ac:dyDescent="0.15">
      <c r="A22" s="225"/>
      <c r="B22" s="67"/>
      <c r="C22" s="8" t="str">
        <f>IF($B22="","",IF(VLOOKUP($B22,選手名簿!$A$9:$L$58,2)="","",VLOOKUP($B22,選手名簿!$A$9:$L$58,2)))</f>
        <v/>
      </c>
      <c r="D22" s="8" t="str">
        <f>IF($B22="","",IF(VLOOKUP($B22,選手名簿!$A$9:$L$58,3)="","",VLOOKUP($B22,選手名簿!$A$9:$L$58,3)))</f>
        <v/>
      </c>
      <c r="E22" s="8" t="str">
        <f>IF($B22="","",IF(VLOOKUP($B22,選手名簿!$A$9:$L$58,4)="","",VLOOKUP($B22,選手名簿!$A$9:$L$58,4)))</f>
        <v/>
      </c>
      <c r="F22" s="8" t="str">
        <f>IF($B22="","",IF(VLOOKUP($B22,選手名簿!$A$9:$L$58,5)="","",VLOOKUP($B22,選手名簿!$A$9:$L$58,5)))</f>
        <v/>
      </c>
      <c r="G22" s="120"/>
    </row>
    <row r="23" spans="1:7" ht="21" customHeight="1" x14ac:dyDescent="0.15">
      <c r="A23" s="224" t="s">
        <v>36</v>
      </c>
      <c r="B23" s="66"/>
      <c r="C23" s="7" t="str">
        <f>IF($B23="","",IF(VLOOKUP($B23,選手名簿!$A$9:$L$58,2)="","",VLOOKUP($B23,選手名簿!$A$9:$L$58,2)))</f>
        <v/>
      </c>
      <c r="D23" s="7" t="str">
        <f>IF($B23="","",IF(VLOOKUP($B23,選手名簿!$A$9:$L$58,3)="","",VLOOKUP($B23,選手名簿!$A$9:$L$58,3)))</f>
        <v/>
      </c>
      <c r="E23" s="7" t="str">
        <f>IF($B23="","",IF(VLOOKUP($B23,選手名簿!$A$9:$L$58,4)="","",VLOOKUP($B23,選手名簿!$A$9:$L$58,4)))</f>
        <v/>
      </c>
      <c r="F23" s="7" t="str">
        <f>IF($B23="","",IF(VLOOKUP($B23,選手名簿!$A$9:$L$58,5)="","",VLOOKUP($B23,選手名簿!$A$9:$L$58,5)))</f>
        <v/>
      </c>
      <c r="G23" s="120"/>
    </row>
    <row r="24" spans="1:7" ht="21" customHeight="1" x14ac:dyDescent="0.15">
      <c r="A24" s="225"/>
      <c r="B24" s="67"/>
      <c r="C24" s="8" t="str">
        <f>IF($B24="","",IF(VLOOKUP($B24,選手名簿!$A$9:$L$58,2)="","",VLOOKUP($B24,選手名簿!$A$9:$L$58,2)))</f>
        <v/>
      </c>
      <c r="D24" s="8" t="str">
        <f>IF($B24="","",IF(VLOOKUP($B24,選手名簿!$A$9:$L$58,3)="","",VLOOKUP($B24,選手名簿!$A$9:$L$58,3)))</f>
        <v/>
      </c>
      <c r="E24" s="8" t="str">
        <f>IF($B24="","",IF(VLOOKUP($B24,選手名簿!$A$9:$L$58,4)="","",VLOOKUP($B24,選手名簿!$A$9:$L$58,4)))</f>
        <v/>
      </c>
      <c r="F24" s="8" t="str">
        <f>IF($B24="","",IF(VLOOKUP($B24,選手名簿!$A$9:$L$58,5)="","",VLOOKUP($B24,選手名簿!$A$9:$L$58,5)))</f>
        <v/>
      </c>
      <c r="G24" s="120"/>
    </row>
    <row r="25" spans="1:7" ht="21" customHeight="1" x14ac:dyDescent="0.15">
      <c r="A25" s="224" t="s">
        <v>37</v>
      </c>
      <c r="B25" s="66"/>
      <c r="C25" s="7" t="str">
        <f>IF($B25="","",IF(VLOOKUP($B25,選手名簿!$A$9:$L$58,2)="","",VLOOKUP($B25,選手名簿!$A$9:$L$58,2)))</f>
        <v/>
      </c>
      <c r="D25" s="7" t="str">
        <f>IF($B25="","",IF(VLOOKUP($B25,選手名簿!$A$9:$L$58,3)="","",VLOOKUP($B25,選手名簿!$A$9:$L$58,3)))</f>
        <v/>
      </c>
      <c r="E25" s="7" t="str">
        <f>IF($B25="","",IF(VLOOKUP($B25,選手名簿!$A$9:$L$58,4)="","",VLOOKUP($B25,選手名簿!$A$9:$L$58,4)))</f>
        <v/>
      </c>
      <c r="F25" s="7" t="str">
        <f>IF($B25="","",IF(VLOOKUP($B25,選手名簿!$A$9:$L$58,5)="","",VLOOKUP($B25,選手名簿!$A$9:$L$58,5)))</f>
        <v/>
      </c>
      <c r="G25" s="120"/>
    </row>
    <row r="26" spans="1:7" ht="21" customHeight="1" x14ac:dyDescent="0.15">
      <c r="A26" s="225"/>
      <c r="B26" s="67"/>
      <c r="C26" s="8" t="str">
        <f>IF($B26="","",IF(VLOOKUP($B26,選手名簿!$A$9:$L$58,2)="","",VLOOKUP($B26,選手名簿!$A$9:$L$58,2)))</f>
        <v/>
      </c>
      <c r="D26" s="8" t="str">
        <f>IF($B26="","",IF(VLOOKUP($B26,選手名簿!$A$9:$L$58,3)="","",VLOOKUP($B26,選手名簿!$A$9:$L$58,3)))</f>
        <v/>
      </c>
      <c r="E26" s="8" t="str">
        <f>IF($B26="","",IF(VLOOKUP($B26,選手名簿!$A$9:$L$58,4)="","",VLOOKUP($B26,選手名簿!$A$9:$L$58,4)))</f>
        <v/>
      </c>
      <c r="F26" s="8" t="str">
        <f>IF($B26="","",IF(VLOOKUP($B26,選手名簿!$A$9:$L$58,5)="","",VLOOKUP($B26,選手名簿!$A$9:$L$58,5)))</f>
        <v/>
      </c>
      <c r="G26" s="120"/>
    </row>
    <row r="27" spans="1:7" ht="21" customHeight="1" x14ac:dyDescent="0.15">
      <c r="A27" s="224" t="s">
        <v>38</v>
      </c>
      <c r="B27" s="66"/>
      <c r="C27" s="7" t="str">
        <f>IF($B27="","",IF(VLOOKUP($B27,選手名簿!$A$9:$L$58,2)="","",VLOOKUP($B27,選手名簿!$A$9:$L$58,2)))</f>
        <v/>
      </c>
      <c r="D27" s="7" t="str">
        <f>IF($B27="","",IF(VLOOKUP($B27,選手名簿!$A$9:$L$58,3)="","",VLOOKUP($B27,選手名簿!$A$9:$L$58,3)))</f>
        <v/>
      </c>
      <c r="E27" s="7" t="str">
        <f>IF($B27="","",IF(VLOOKUP($B27,選手名簿!$A$9:$L$58,4)="","",VLOOKUP($B27,選手名簿!$A$9:$L$58,4)))</f>
        <v/>
      </c>
      <c r="F27" s="7" t="str">
        <f>IF($B27="","",IF(VLOOKUP($B27,選手名簿!$A$9:$L$58,5)="","",VLOOKUP($B27,選手名簿!$A$9:$L$58,5)))</f>
        <v/>
      </c>
      <c r="G27" s="120"/>
    </row>
    <row r="28" spans="1:7" ht="21" customHeight="1" x14ac:dyDescent="0.15">
      <c r="A28" s="225"/>
      <c r="B28" s="67"/>
      <c r="C28" s="8" t="str">
        <f>IF($B28="","",IF(VLOOKUP($B28,選手名簿!$A$9:$L$58,2)="","",VLOOKUP($B28,選手名簿!$A$9:$L$58,2)))</f>
        <v/>
      </c>
      <c r="D28" s="8" t="str">
        <f>IF($B28="","",IF(VLOOKUP($B28,選手名簿!$A$9:$L$58,3)="","",VLOOKUP($B28,選手名簿!$A$9:$L$58,3)))</f>
        <v/>
      </c>
      <c r="E28" s="8" t="str">
        <f>IF($B28="","",IF(VLOOKUP($B28,選手名簿!$A$9:$L$58,4)="","",VLOOKUP($B28,選手名簿!$A$9:$L$58,4)))</f>
        <v/>
      </c>
      <c r="F28" s="8" t="str">
        <f>IF($B28="","",IF(VLOOKUP($B28,選手名簿!$A$9:$L$58,5)="","",VLOOKUP($B28,選手名簿!$A$9:$L$58,5)))</f>
        <v/>
      </c>
      <c r="G28" s="120"/>
    </row>
    <row r="29" spans="1:7" ht="21" customHeight="1" x14ac:dyDescent="0.15">
      <c r="A29" s="224" t="s">
        <v>39</v>
      </c>
      <c r="B29" s="66"/>
      <c r="C29" s="7" t="str">
        <f>IF($B29="","",IF(VLOOKUP($B29,選手名簿!$A$9:$L$58,2)="","",VLOOKUP($B29,選手名簿!$A$9:$L$58,2)))</f>
        <v/>
      </c>
      <c r="D29" s="7" t="str">
        <f>IF($B29="","",IF(VLOOKUP($B29,選手名簿!$A$9:$L$58,3)="","",VLOOKUP($B29,選手名簿!$A$9:$L$58,3)))</f>
        <v/>
      </c>
      <c r="E29" s="7" t="str">
        <f>IF($B29="","",IF(VLOOKUP($B29,選手名簿!$A$9:$L$58,4)="","",VLOOKUP($B29,選手名簿!$A$9:$L$58,4)))</f>
        <v/>
      </c>
      <c r="F29" s="7" t="str">
        <f>IF($B29="","",IF(VLOOKUP($B29,選手名簿!$A$9:$L$58,5)="","",VLOOKUP($B29,選手名簿!$A$9:$L$58,5)))</f>
        <v/>
      </c>
      <c r="G29" s="120"/>
    </row>
    <row r="30" spans="1:7" ht="21" customHeight="1" x14ac:dyDescent="0.15">
      <c r="A30" s="225"/>
      <c r="B30" s="67"/>
      <c r="C30" s="8" t="str">
        <f>IF($B30="","",IF(VLOOKUP($B30,選手名簿!$A$9:$L$58,2)="","",VLOOKUP($B30,選手名簿!$A$9:$L$58,2)))</f>
        <v/>
      </c>
      <c r="D30" s="8" t="str">
        <f>IF($B30="","",IF(VLOOKUP($B30,選手名簿!$A$9:$L$58,3)="","",VLOOKUP($B30,選手名簿!$A$9:$L$58,3)))</f>
        <v/>
      </c>
      <c r="E30" s="8" t="str">
        <f>IF($B30="","",IF(VLOOKUP($B30,選手名簿!$A$9:$L$58,4)="","",VLOOKUP($B30,選手名簿!$A$9:$L$58,4)))</f>
        <v/>
      </c>
      <c r="F30" s="8" t="str">
        <f>IF($B30="","",IF(VLOOKUP($B30,選手名簿!$A$9:$L$58,5)="","",VLOOKUP($B30,選手名簿!$A$9:$L$58,5)))</f>
        <v/>
      </c>
      <c r="G30" s="120"/>
    </row>
    <row r="31" spans="1:7" ht="21" customHeight="1" x14ac:dyDescent="0.15">
      <c r="A31" s="224" t="s">
        <v>40</v>
      </c>
      <c r="B31" s="66"/>
      <c r="C31" s="7" t="str">
        <f>IF($B31="","",IF(VLOOKUP($B31,選手名簿!$A$9:$L$58,2)="","",VLOOKUP($B31,選手名簿!$A$9:$L$58,2)))</f>
        <v/>
      </c>
      <c r="D31" s="7" t="str">
        <f>IF($B31="","",IF(VLOOKUP($B31,選手名簿!$A$9:$L$58,3)="","",VLOOKUP($B31,選手名簿!$A$9:$L$58,3)))</f>
        <v/>
      </c>
      <c r="E31" s="7" t="str">
        <f>IF($B31="","",IF(VLOOKUP($B31,選手名簿!$A$9:$L$58,4)="","",VLOOKUP($B31,選手名簿!$A$9:$L$58,4)))</f>
        <v/>
      </c>
      <c r="F31" s="7" t="str">
        <f>IF($B31="","",IF(VLOOKUP($B31,選手名簿!$A$9:$L$58,5)="","",VLOOKUP($B31,選手名簿!$A$9:$L$58,5)))</f>
        <v/>
      </c>
      <c r="G31" s="120"/>
    </row>
    <row r="32" spans="1:7" ht="21" customHeight="1" x14ac:dyDescent="0.15">
      <c r="A32" s="225"/>
      <c r="B32" s="67"/>
      <c r="C32" s="8" t="str">
        <f>IF($B32="","",IF(VLOOKUP($B32,選手名簿!$A$9:$L$58,2)="","",VLOOKUP($B32,選手名簿!$A$9:$L$58,2)))</f>
        <v/>
      </c>
      <c r="D32" s="8" t="str">
        <f>IF($B32="","",IF(VLOOKUP($B32,選手名簿!$A$9:$L$58,3)="","",VLOOKUP($B32,選手名簿!$A$9:$L$58,3)))</f>
        <v/>
      </c>
      <c r="E32" s="8" t="str">
        <f>IF($B32="","",IF(VLOOKUP($B32,選手名簿!$A$9:$L$58,4)="","",VLOOKUP($B32,選手名簿!$A$9:$L$58,4)))</f>
        <v/>
      </c>
      <c r="F32" s="8" t="str">
        <f>IF($B32="","",IF(VLOOKUP($B32,選手名簿!$A$9:$L$58,5)="","",VLOOKUP($B32,選手名簿!$A$9:$L$58,5)))</f>
        <v/>
      </c>
      <c r="G32" s="120"/>
    </row>
    <row r="33" spans="1:7" ht="21" customHeight="1" x14ac:dyDescent="0.15">
      <c r="A33" s="224" t="s">
        <v>41</v>
      </c>
      <c r="B33" s="66"/>
      <c r="C33" s="7" t="str">
        <f>IF($B33="","",IF(VLOOKUP($B33,選手名簿!$A$9:$L$58,2)="","",VLOOKUP($B33,選手名簿!$A$9:$L$58,2)))</f>
        <v/>
      </c>
      <c r="D33" s="7" t="str">
        <f>IF($B33="","",IF(VLOOKUP($B33,選手名簿!$A$9:$L$58,3)="","",VLOOKUP($B33,選手名簿!$A$9:$L$58,3)))</f>
        <v/>
      </c>
      <c r="E33" s="7" t="str">
        <f>IF($B33="","",IF(VLOOKUP($B33,選手名簿!$A$9:$L$58,4)="","",VLOOKUP($B33,選手名簿!$A$9:$L$58,4)))</f>
        <v/>
      </c>
      <c r="F33" s="7" t="str">
        <f>IF($B33="","",IF(VLOOKUP($B33,選手名簿!$A$9:$L$58,5)="","",VLOOKUP($B33,選手名簿!$A$9:$L$58,5)))</f>
        <v/>
      </c>
      <c r="G33" s="120"/>
    </row>
    <row r="34" spans="1:7" ht="21" customHeight="1" x14ac:dyDescent="0.15">
      <c r="A34" s="225"/>
      <c r="B34" s="67"/>
      <c r="C34" s="8" t="str">
        <f>IF($B34="","",IF(VLOOKUP($B34,選手名簿!$A$9:$L$58,2)="","",VLOOKUP($B34,選手名簿!$A$9:$L$58,2)))</f>
        <v/>
      </c>
      <c r="D34" s="8" t="str">
        <f>IF($B34="","",IF(VLOOKUP($B34,選手名簿!$A$9:$L$58,3)="","",VLOOKUP($B34,選手名簿!$A$9:$L$58,3)))</f>
        <v/>
      </c>
      <c r="E34" s="8" t="str">
        <f>IF($B34="","",IF(VLOOKUP($B34,選手名簿!$A$9:$L$58,4)="","",VLOOKUP($B34,選手名簿!$A$9:$L$58,4)))</f>
        <v/>
      </c>
      <c r="F34" s="8" t="str">
        <f>IF($B34="","",IF(VLOOKUP($B34,選手名簿!$A$9:$L$58,5)="","",VLOOKUP($B34,選手名簿!$A$9:$L$58,5)))</f>
        <v/>
      </c>
      <c r="G34" s="120"/>
    </row>
    <row r="38" spans="1:7" x14ac:dyDescent="0.15">
      <c r="B38" t="s">
        <v>24</v>
      </c>
    </row>
    <row r="40" spans="1:7" x14ac:dyDescent="0.15">
      <c r="B40" s="222" t="str">
        <f>選手名簿!I3</f>
        <v>２０２２年５月●日　　</v>
      </c>
      <c r="C40" s="222"/>
    </row>
    <row r="42" spans="1:7" x14ac:dyDescent="0.15">
      <c r="A42" s="5"/>
      <c r="B42" t="s">
        <v>137</v>
      </c>
      <c r="E42" s="5"/>
      <c r="F42" s="5"/>
      <c r="G42" t="s">
        <v>25</v>
      </c>
    </row>
  </sheetData>
  <sheetProtection selectLockedCells="1"/>
  <mergeCells count="20"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  <mergeCell ref="A11:A12"/>
    <mergeCell ref="A13:A14"/>
    <mergeCell ref="A15:A16"/>
    <mergeCell ref="A17:A18"/>
    <mergeCell ref="C9:D9"/>
    <mergeCell ref="A1:B1"/>
    <mergeCell ref="B3:E3"/>
    <mergeCell ref="B5:C5"/>
    <mergeCell ref="A9:A10"/>
    <mergeCell ref="B9:B10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</sheetPr>
  <dimension ref="A1:G42"/>
  <sheetViews>
    <sheetView workbookViewId="0">
      <selection activeCell="B11" sqref="B11"/>
    </sheetView>
  </sheetViews>
  <sheetFormatPr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7" x14ac:dyDescent="0.15">
      <c r="A1" s="223" t="s">
        <v>141</v>
      </c>
      <c r="B1" s="223"/>
    </row>
    <row r="3" spans="1:7" x14ac:dyDescent="0.15">
      <c r="B3" s="230" t="str">
        <f>MT!B3</f>
        <v>第４回　東海地区教職員バドミントン選手権大会　参加申込書</v>
      </c>
      <c r="C3" s="230"/>
      <c r="D3" s="230"/>
      <c r="E3" s="230"/>
    </row>
    <row r="4" spans="1:7" ht="14.25" thickBot="1" x14ac:dyDescent="0.2"/>
    <row r="5" spans="1:7" ht="14.25" thickBot="1" x14ac:dyDescent="0.2">
      <c r="B5" s="227" t="s">
        <v>47</v>
      </c>
      <c r="C5" s="228"/>
      <c r="D5" s="125" t="s">
        <v>163</v>
      </c>
      <c r="E5" s="1" t="s">
        <v>0</v>
      </c>
      <c r="F5" s="6">
        <f>選手名簿!$B$3</f>
        <v>0</v>
      </c>
    </row>
    <row r="7" spans="1:7" x14ac:dyDescent="0.15">
      <c r="A7" s="124" t="s">
        <v>162</v>
      </c>
      <c r="G7" s="123" t="s">
        <v>159</v>
      </c>
    </row>
    <row r="8" spans="1:7" x14ac:dyDescent="0.15">
      <c r="B8" s="94" t="s">
        <v>13</v>
      </c>
      <c r="G8" s="119" t="s">
        <v>13</v>
      </c>
    </row>
    <row r="9" spans="1:7" x14ac:dyDescent="0.15">
      <c r="A9" s="226"/>
      <c r="B9" s="224" t="s">
        <v>1</v>
      </c>
      <c r="C9" s="141" t="s">
        <v>4</v>
      </c>
      <c r="D9" s="141"/>
      <c r="E9" s="141" t="s">
        <v>3</v>
      </c>
      <c r="F9" s="141"/>
      <c r="G9" s="128" t="s">
        <v>164</v>
      </c>
    </row>
    <row r="10" spans="1:7" x14ac:dyDescent="0.15">
      <c r="A10" s="226"/>
      <c r="B10" s="225"/>
      <c r="C10" s="2" t="s">
        <v>5</v>
      </c>
      <c r="D10" s="2" t="s">
        <v>6</v>
      </c>
      <c r="E10" s="2" t="s">
        <v>5</v>
      </c>
      <c r="F10" s="2" t="s">
        <v>6</v>
      </c>
      <c r="G10" s="119" t="s">
        <v>13</v>
      </c>
    </row>
    <row r="11" spans="1:7" ht="21" customHeight="1" x14ac:dyDescent="0.15">
      <c r="A11" s="224" t="s">
        <v>30</v>
      </c>
      <c r="B11" s="66"/>
      <c r="C11" s="7" t="str">
        <f>IF($B11="","",IF(VLOOKUP($B11,選手名簿!$A$9:$L$58,2)="","",VLOOKUP($B11,選手名簿!$A$9:$L$58,2)))</f>
        <v/>
      </c>
      <c r="D11" s="7" t="str">
        <f>IF($B11="","",IF(VLOOKUP($B11,選手名簿!$A$9:$L$58,3)="","",VLOOKUP($B11,選手名簿!$A$9:$L$58,3)))</f>
        <v/>
      </c>
      <c r="E11" s="7" t="str">
        <f>IF($B11="","",IF(VLOOKUP($B11,選手名簿!$A$9:$L$58,4)="","",VLOOKUP($B11,選手名簿!$A$9:$L$58,4)))</f>
        <v/>
      </c>
      <c r="F11" s="7" t="str">
        <f>IF($B11="","",IF(VLOOKUP($B11,選手名簿!$A$9:$L$58,5)="","",VLOOKUP($B11,選手名簿!$A$9:$L$58,5)))</f>
        <v/>
      </c>
      <c r="G11" s="120"/>
    </row>
    <row r="12" spans="1:7" ht="21" customHeight="1" x14ac:dyDescent="0.15">
      <c r="A12" s="225"/>
      <c r="B12" s="67"/>
      <c r="C12" s="8" t="str">
        <f>IF($B12="","",IF(VLOOKUP($B12,選手名簿!$A$9:$L$58,2)="","",VLOOKUP($B12,選手名簿!$A$9:$L$58,2)))</f>
        <v/>
      </c>
      <c r="D12" s="8" t="str">
        <f>IF($B12="","",IF(VLOOKUP($B12,選手名簿!$A$9:$L$58,3)="","",VLOOKUP($B12,選手名簿!$A$9:$L$58,3)))</f>
        <v/>
      </c>
      <c r="E12" s="8" t="str">
        <f>IF($B12="","",IF(VLOOKUP($B12,選手名簿!$A$9:$L$58,4)="","",VLOOKUP($B12,選手名簿!$A$9:$L$58,4)))</f>
        <v/>
      </c>
      <c r="F12" s="8" t="str">
        <f>IF($B12="","",IF(VLOOKUP($B12,選手名簿!$A$9:$L$58,5)="","",VLOOKUP($B12,選手名簿!$A$9:$L$58,5)))</f>
        <v/>
      </c>
      <c r="G12" s="120"/>
    </row>
    <row r="13" spans="1:7" ht="21" customHeight="1" x14ac:dyDescent="0.15">
      <c r="A13" s="224" t="s">
        <v>31</v>
      </c>
      <c r="B13" s="66"/>
      <c r="C13" s="7" t="str">
        <f>IF($B13="","",IF(VLOOKUP($B13,選手名簿!$A$9:$L$58,2)="","",VLOOKUP($B13,選手名簿!$A$9:$L$58,2)))</f>
        <v/>
      </c>
      <c r="D13" s="7" t="str">
        <f>IF($B13="","",IF(VLOOKUP($B13,選手名簿!$A$9:$L$58,3)="","",VLOOKUP($B13,選手名簿!$A$9:$L$58,3)))</f>
        <v/>
      </c>
      <c r="E13" s="7" t="str">
        <f>IF($B13="","",IF(VLOOKUP($B13,選手名簿!$A$9:$L$58,4)="","",VLOOKUP($B13,選手名簿!$A$9:$L$58,4)))</f>
        <v/>
      </c>
      <c r="F13" s="7" t="str">
        <f>IF($B13="","",IF(VLOOKUP($B13,選手名簿!$A$9:$L$58,5)="","",VLOOKUP($B13,選手名簿!$A$9:$L$58,5)))</f>
        <v/>
      </c>
      <c r="G13" s="120"/>
    </row>
    <row r="14" spans="1:7" ht="21" customHeight="1" x14ac:dyDescent="0.15">
      <c r="A14" s="225"/>
      <c r="B14" s="67"/>
      <c r="C14" s="8" t="str">
        <f>IF($B14="","",IF(VLOOKUP($B14,選手名簿!$A$9:$L$58,2)="","",VLOOKUP($B14,選手名簿!$A$9:$L$58,2)))</f>
        <v/>
      </c>
      <c r="D14" s="8" t="str">
        <f>IF($B14="","",IF(VLOOKUP($B14,選手名簿!$A$9:$L$58,3)="","",VLOOKUP($B14,選手名簿!$A$9:$L$58,3)))</f>
        <v/>
      </c>
      <c r="E14" s="8" t="str">
        <f>IF($B14="","",IF(VLOOKUP($B14,選手名簿!$A$9:$L$58,4)="","",VLOOKUP($B14,選手名簿!$A$9:$L$58,4)))</f>
        <v/>
      </c>
      <c r="F14" s="8" t="str">
        <f>IF($B14="","",IF(VLOOKUP($B14,選手名簿!$A$9:$L$58,5)="","",VLOOKUP($B14,選手名簿!$A$9:$L$58,5)))</f>
        <v/>
      </c>
      <c r="G14" s="120"/>
    </row>
    <row r="15" spans="1:7" ht="21" customHeight="1" x14ac:dyDescent="0.15">
      <c r="A15" s="224" t="s">
        <v>32</v>
      </c>
      <c r="B15" s="66"/>
      <c r="C15" s="7" t="str">
        <f>IF($B15="","",IF(VLOOKUP($B15,選手名簿!$A$9:$L$58,2)="","",VLOOKUP($B15,選手名簿!$A$9:$L$58,2)))</f>
        <v/>
      </c>
      <c r="D15" s="7" t="str">
        <f>IF($B15="","",IF(VLOOKUP($B15,選手名簿!$A$9:$L$58,3)="","",VLOOKUP($B15,選手名簿!$A$9:$L$58,3)))</f>
        <v/>
      </c>
      <c r="E15" s="7" t="str">
        <f>IF($B15="","",IF(VLOOKUP($B15,選手名簿!$A$9:$L$58,4)="","",VLOOKUP($B15,選手名簿!$A$9:$L$58,4)))</f>
        <v/>
      </c>
      <c r="F15" s="7" t="str">
        <f>IF($B15="","",IF(VLOOKUP($B15,選手名簿!$A$9:$L$58,5)="","",VLOOKUP($B15,選手名簿!$A$9:$L$58,5)))</f>
        <v/>
      </c>
      <c r="G15" s="120"/>
    </row>
    <row r="16" spans="1:7" ht="21" customHeight="1" x14ac:dyDescent="0.15">
      <c r="A16" s="225"/>
      <c r="B16" s="67"/>
      <c r="C16" s="8" t="str">
        <f>IF($B16="","",IF(VLOOKUP($B16,選手名簿!$A$9:$L$58,2)="","",VLOOKUP($B16,選手名簿!$A$9:$L$58,2)))</f>
        <v/>
      </c>
      <c r="D16" s="8" t="str">
        <f>IF($B16="","",IF(VLOOKUP($B16,選手名簿!$A$9:$L$58,3)="","",VLOOKUP($B16,選手名簿!$A$9:$L$58,3)))</f>
        <v/>
      </c>
      <c r="E16" s="8" t="str">
        <f>IF($B16="","",IF(VLOOKUP($B16,選手名簿!$A$9:$L$58,4)="","",VLOOKUP($B16,選手名簿!$A$9:$L$58,4)))</f>
        <v/>
      </c>
      <c r="F16" s="8" t="str">
        <f>IF($B16="","",IF(VLOOKUP($B16,選手名簿!$A$9:$L$58,5)="","",VLOOKUP($B16,選手名簿!$A$9:$L$58,5)))</f>
        <v/>
      </c>
      <c r="G16" s="120"/>
    </row>
    <row r="17" spans="1:7" ht="21" customHeight="1" x14ac:dyDescent="0.15">
      <c r="A17" s="224" t="s">
        <v>33</v>
      </c>
      <c r="B17" s="66"/>
      <c r="C17" s="7" t="str">
        <f>IF($B17="","",IF(VLOOKUP($B17,選手名簿!$A$9:$L$58,2)="","",VLOOKUP($B17,選手名簿!$A$9:$L$58,2)))</f>
        <v/>
      </c>
      <c r="D17" s="7" t="str">
        <f>IF($B17="","",IF(VLOOKUP($B17,選手名簿!$A$9:$L$58,3)="","",VLOOKUP($B17,選手名簿!$A$9:$L$58,3)))</f>
        <v/>
      </c>
      <c r="E17" s="7" t="str">
        <f>IF($B17="","",IF(VLOOKUP($B17,選手名簿!$A$9:$L$58,4)="","",VLOOKUP($B17,選手名簿!$A$9:$L$58,4)))</f>
        <v/>
      </c>
      <c r="F17" s="7" t="str">
        <f>IF($B17="","",IF(VLOOKUP($B17,選手名簿!$A$9:$L$58,5)="","",VLOOKUP($B17,選手名簿!$A$9:$L$58,5)))</f>
        <v/>
      </c>
      <c r="G17" s="120"/>
    </row>
    <row r="18" spans="1:7" ht="21" customHeight="1" x14ac:dyDescent="0.15">
      <c r="A18" s="225"/>
      <c r="B18" s="67"/>
      <c r="C18" s="8" t="str">
        <f>IF($B18="","",IF(VLOOKUP($B18,選手名簿!$A$9:$L$58,2)="","",VLOOKUP($B18,選手名簿!$A$9:$L$58,2)))</f>
        <v/>
      </c>
      <c r="D18" s="8" t="str">
        <f>IF($B18="","",IF(VLOOKUP($B18,選手名簿!$A$9:$L$58,3)="","",VLOOKUP($B18,選手名簿!$A$9:$L$58,3)))</f>
        <v/>
      </c>
      <c r="E18" s="8" t="str">
        <f>IF($B18="","",IF(VLOOKUP($B18,選手名簿!$A$9:$L$58,4)="","",VLOOKUP($B18,選手名簿!$A$9:$L$58,4)))</f>
        <v/>
      </c>
      <c r="F18" s="8" t="str">
        <f>IF($B18="","",IF(VLOOKUP($B18,選手名簿!$A$9:$L$58,5)="","",VLOOKUP($B18,選手名簿!$A$9:$L$58,5)))</f>
        <v/>
      </c>
      <c r="G18" s="120"/>
    </row>
    <row r="19" spans="1:7" ht="21" customHeight="1" x14ac:dyDescent="0.15">
      <c r="A19" s="224" t="s">
        <v>34</v>
      </c>
      <c r="B19" s="66"/>
      <c r="C19" s="7" t="str">
        <f>IF($B19="","",IF(VLOOKUP($B19,選手名簿!$A$9:$L$58,2)="","",VLOOKUP($B19,選手名簿!$A$9:$L$58,2)))</f>
        <v/>
      </c>
      <c r="D19" s="7" t="str">
        <f>IF($B19="","",IF(VLOOKUP($B19,選手名簿!$A$9:$L$58,3)="","",VLOOKUP($B19,選手名簿!$A$9:$L$58,3)))</f>
        <v/>
      </c>
      <c r="E19" s="7" t="str">
        <f>IF($B19="","",IF(VLOOKUP($B19,選手名簿!$A$9:$L$58,4)="","",VLOOKUP($B19,選手名簿!$A$9:$L$58,4)))</f>
        <v/>
      </c>
      <c r="F19" s="7" t="str">
        <f>IF($B19="","",IF(VLOOKUP($B19,選手名簿!$A$9:$L$58,5)="","",VLOOKUP($B19,選手名簿!$A$9:$L$58,5)))</f>
        <v/>
      </c>
      <c r="G19" s="120"/>
    </row>
    <row r="20" spans="1:7" ht="21" customHeight="1" x14ac:dyDescent="0.15">
      <c r="A20" s="225"/>
      <c r="B20" s="67"/>
      <c r="C20" s="8" t="str">
        <f>IF($B20="","",IF(VLOOKUP($B20,選手名簿!$A$9:$L$58,2)="","",VLOOKUP($B20,選手名簿!$A$9:$L$58,2)))</f>
        <v/>
      </c>
      <c r="D20" s="8" t="str">
        <f>IF($B20="","",IF(VLOOKUP($B20,選手名簿!$A$9:$L$58,3)="","",VLOOKUP($B20,選手名簿!$A$9:$L$58,3)))</f>
        <v/>
      </c>
      <c r="E20" s="8" t="str">
        <f>IF($B20="","",IF(VLOOKUP($B20,選手名簿!$A$9:$L$58,4)="","",VLOOKUP($B20,選手名簿!$A$9:$L$58,4)))</f>
        <v/>
      </c>
      <c r="F20" s="8" t="str">
        <f>IF($B20="","",IF(VLOOKUP($B20,選手名簿!$A$9:$L$58,5)="","",VLOOKUP($B20,選手名簿!$A$9:$L$58,5)))</f>
        <v/>
      </c>
      <c r="G20" s="120"/>
    </row>
    <row r="21" spans="1:7" ht="21" customHeight="1" x14ac:dyDescent="0.15">
      <c r="A21" s="224" t="s">
        <v>35</v>
      </c>
      <c r="B21" s="66"/>
      <c r="C21" s="7" t="str">
        <f>IF($B21="","",IF(VLOOKUP($B21,選手名簿!$A$9:$L$58,2)="","",VLOOKUP($B21,選手名簿!$A$9:$L$58,2)))</f>
        <v/>
      </c>
      <c r="D21" s="7" t="str">
        <f>IF($B21="","",IF(VLOOKUP($B21,選手名簿!$A$9:$L$58,3)="","",VLOOKUP($B21,選手名簿!$A$9:$L$58,3)))</f>
        <v/>
      </c>
      <c r="E21" s="7" t="str">
        <f>IF($B21="","",IF(VLOOKUP($B21,選手名簿!$A$9:$L$58,4)="","",VLOOKUP($B21,選手名簿!$A$9:$L$58,4)))</f>
        <v/>
      </c>
      <c r="F21" s="7" t="str">
        <f>IF($B21="","",IF(VLOOKUP($B21,選手名簿!$A$9:$L$58,5)="","",VLOOKUP($B21,選手名簿!$A$9:$L$58,5)))</f>
        <v/>
      </c>
      <c r="G21" s="120"/>
    </row>
    <row r="22" spans="1:7" ht="21" customHeight="1" x14ac:dyDescent="0.15">
      <c r="A22" s="225"/>
      <c r="B22" s="67"/>
      <c r="C22" s="8" t="str">
        <f>IF($B22="","",IF(VLOOKUP($B22,選手名簿!$A$9:$L$58,2)="","",VLOOKUP($B22,選手名簿!$A$9:$L$58,2)))</f>
        <v/>
      </c>
      <c r="D22" s="8" t="str">
        <f>IF($B22="","",IF(VLOOKUP($B22,選手名簿!$A$9:$L$58,3)="","",VLOOKUP($B22,選手名簿!$A$9:$L$58,3)))</f>
        <v/>
      </c>
      <c r="E22" s="8" t="str">
        <f>IF($B22="","",IF(VLOOKUP($B22,選手名簿!$A$9:$L$58,4)="","",VLOOKUP($B22,選手名簿!$A$9:$L$58,4)))</f>
        <v/>
      </c>
      <c r="F22" s="8" t="str">
        <f>IF($B22="","",IF(VLOOKUP($B22,選手名簿!$A$9:$L$58,5)="","",VLOOKUP($B22,選手名簿!$A$9:$L$58,5)))</f>
        <v/>
      </c>
      <c r="G22" s="120"/>
    </row>
    <row r="23" spans="1:7" ht="21" customHeight="1" x14ac:dyDescent="0.15">
      <c r="A23" s="224" t="s">
        <v>36</v>
      </c>
      <c r="B23" s="66"/>
      <c r="C23" s="7" t="str">
        <f>IF($B23="","",IF(VLOOKUP($B23,選手名簿!$A$9:$L$58,2)="","",VLOOKUP($B23,選手名簿!$A$9:$L$58,2)))</f>
        <v/>
      </c>
      <c r="D23" s="7" t="str">
        <f>IF($B23="","",IF(VLOOKUP($B23,選手名簿!$A$9:$L$58,3)="","",VLOOKUP($B23,選手名簿!$A$9:$L$58,3)))</f>
        <v/>
      </c>
      <c r="E23" s="7" t="str">
        <f>IF($B23="","",IF(VLOOKUP($B23,選手名簿!$A$9:$L$58,4)="","",VLOOKUP($B23,選手名簿!$A$9:$L$58,4)))</f>
        <v/>
      </c>
      <c r="F23" s="7" t="str">
        <f>IF($B23="","",IF(VLOOKUP($B23,選手名簿!$A$9:$L$58,5)="","",VLOOKUP($B23,選手名簿!$A$9:$L$58,5)))</f>
        <v/>
      </c>
      <c r="G23" s="120"/>
    </row>
    <row r="24" spans="1:7" ht="21" customHeight="1" x14ac:dyDescent="0.15">
      <c r="A24" s="225"/>
      <c r="B24" s="67"/>
      <c r="C24" s="8" t="str">
        <f>IF($B24="","",IF(VLOOKUP($B24,選手名簿!$A$9:$L$58,2)="","",VLOOKUP($B24,選手名簿!$A$9:$L$58,2)))</f>
        <v/>
      </c>
      <c r="D24" s="8" t="str">
        <f>IF($B24="","",IF(VLOOKUP($B24,選手名簿!$A$9:$L$58,3)="","",VLOOKUP($B24,選手名簿!$A$9:$L$58,3)))</f>
        <v/>
      </c>
      <c r="E24" s="8" t="str">
        <f>IF($B24="","",IF(VLOOKUP($B24,選手名簿!$A$9:$L$58,4)="","",VLOOKUP($B24,選手名簿!$A$9:$L$58,4)))</f>
        <v/>
      </c>
      <c r="F24" s="8" t="str">
        <f>IF($B24="","",IF(VLOOKUP($B24,選手名簿!$A$9:$L$58,5)="","",VLOOKUP($B24,選手名簿!$A$9:$L$58,5)))</f>
        <v/>
      </c>
      <c r="G24" s="120"/>
    </row>
    <row r="25" spans="1:7" ht="21" customHeight="1" x14ac:dyDescent="0.15">
      <c r="A25" s="224" t="s">
        <v>37</v>
      </c>
      <c r="B25" s="66"/>
      <c r="C25" s="7" t="str">
        <f>IF($B25="","",IF(VLOOKUP($B25,選手名簿!$A$9:$L$58,2)="","",VLOOKUP($B25,選手名簿!$A$9:$L$58,2)))</f>
        <v/>
      </c>
      <c r="D25" s="7" t="str">
        <f>IF($B25="","",IF(VLOOKUP($B25,選手名簿!$A$9:$L$58,3)="","",VLOOKUP($B25,選手名簿!$A$9:$L$58,3)))</f>
        <v/>
      </c>
      <c r="E25" s="7" t="str">
        <f>IF($B25="","",IF(VLOOKUP($B25,選手名簿!$A$9:$L$58,4)="","",VLOOKUP($B25,選手名簿!$A$9:$L$58,4)))</f>
        <v/>
      </c>
      <c r="F25" s="7" t="str">
        <f>IF($B25="","",IF(VLOOKUP($B25,選手名簿!$A$9:$L$58,5)="","",VLOOKUP($B25,選手名簿!$A$9:$L$58,5)))</f>
        <v/>
      </c>
      <c r="G25" s="120"/>
    </row>
    <row r="26" spans="1:7" ht="21" customHeight="1" x14ac:dyDescent="0.15">
      <c r="A26" s="225"/>
      <c r="B26" s="67"/>
      <c r="C26" s="8" t="str">
        <f>IF($B26="","",IF(VLOOKUP($B26,選手名簿!$A$9:$L$58,2)="","",VLOOKUP($B26,選手名簿!$A$9:$L$58,2)))</f>
        <v/>
      </c>
      <c r="D26" s="8" t="str">
        <f>IF($B26="","",IF(VLOOKUP($B26,選手名簿!$A$9:$L$58,3)="","",VLOOKUP($B26,選手名簿!$A$9:$L$58,3)))</f>
        <v/>
      </c>
      <c r="E26" s="8" t="str">
        <f>IF($B26="","",IF(VLOOKUP($B26,選手名簿!$A$9:$L$58,4)="","",VLOOKUP($B26,選手名簿!$A$9:$L$58,4)))</f>
        <v/>
      </c>
      <c r="F26" s="8" t="str">
        <f>IF($B26="","",IF(VLOOKUP($B26,選手名簿!$A$9:$L$58,5)="","",VLOOKUP($B26,選手名簿!$A$9:$L$58,5)))</f>
        <v/>
      </c>
      <c r="G26" s="120"/>
    </row>
    <row r="27" spans="1:7" ht="21" customHeight="1" x14ac:dyDescent="0.15">
      <c r="A27" s="224" t="s">
        <v>38</v>
      </c>
      <c r="B27" s="66"/>
      <c r="C27" s="7" t="str">
        <f>IF($B27="","",IF(VLOOKUP($B27,選手名簿!$A$9:$L$58,2)="","",VLOOKUP($B27,選手名簿!$A$9:$L$58,2)))</f>
        <v/>
      </c>
      <c r="D27" s="7" t="str">
        <f>IF($B27="","",IF(VLOOKUP($B27,選手名簿!$A$9:$L$58,3)="","",VLOOKUP($B27,選手名簿!$A$9:$L$58,3)))</f>
        <v/>
      </c>
      <c r="E27" s="7" t="str">
        <f>IF($B27="","",IF(VLOOKUP($B27,選手名簿!$A$9:$L$58,4)="","",VLOOKUP($B27,選手名簿!$A$9:$L$58,4)))</f>
        <v/>
      </c>
      <c r="F27" s="7" t="str">
        <f>IF($B27="","",IF(VLOOKUP($B27,選手名簿!$A$9:$L$58,5)="","",VLOOKUP($B27,選手名簿!$A$9:$L$58,5)))</f>
        <v/>
      </c>
      <c r="G27" s="120"/>
    </row>
    <row r="28" spans="1:7" ht="21" customHeight="1" x14ac:dyDescent="0.15">
      <c r="A28" s="225"/>
      <c r="B28" s="67"/>
      <c r="C28" s="8" t="str">
        <f>IF($B28="","",IF(VLOOKUP($B28,選手名簿!$A$9:$L$58,2)="","",VLOOKUP($B28,選手名簿!$A$9:$L$58,2)))</f>
        <v/>
      </c>
      <c r="D28" s="8" t="str">
        <f>IF($B28="","",IF(VLOOKUP($B28,選手名簿!$A$9:$L$58,3)="","",VLOOKUP($B28,選手名簿!$A$9:$L$58,3)))</f>
        <v/>
      </c>
      <c r="E28" s="8" t="str">
        <f>IF($B28="","",IF(VLOOKUP($B28,選手名簿!$A$9:$L$58,4)="","",VLOOKUP($B28,選手名簿!$A$9:$L$58,4)))</f>
        <v/>
      </c>
      <c r="F28" s="8" t="str">
        <f>IF($B28="","",IF(VLOOKUP($B28,選手名簿!$A$9:$L$58,5)="","",VLOOKUP($B28,選手名簿!$A$9:$L$58,5)))</f>
        <v/>
      </c>
      <c r="G28" s="120"/>
    </row>
    <row r="29" spans="1:7" ht="21" customHeight="1" x14ac:dyDescent="0.15">
      <c r="A29" s="224" t="s">
        <v>39</v>
      </c>
      <c r="B29" s="66"/>
      <c r="C29" s="7" t="str">
        <f>IF($B29="","",IF(VLOOKUP($B29,選手名簿!$A$9:$L$58,2)="","",VLOOKUP($B29,選手名簿!$A$9:$L$58,2)))</f>
        <v/>
      </c>
      <c r="D29" s="7" t="str">
        <f>IF($B29="","",IF(VLOOKUP($B29,選手名簿!$A$9:$L$58,3)="","",VLOOKUP($B29,選手名簿!$A$9:$L$58,3)))</f>
        <v/>
      </c>
      <c r="E29" s="7" t="str">
        <f>IF($B29="","",IF(VLOOKUP($B29,選手名簿!$A$9:$L$58,4)="","",VLOOKUP($B29,選手名簿!$A$9:$L$58,4)))</f>
        <v/>
      </c>
      <c r="F29" s="7" t="str">
        <f>IF($B29="","",IF(VLOOKUP($B29,選手名簿!$A$9:$L$58,5)="","",VLOOKUP($B29,選手名簿!$A$9:$L$58,5)))</f>
        <v/>
      </c>
      <c r="G29" s="120"/>
    </row>
    <row r="30" spans="1:7" ht="21" customHeight="1" x14ac:dyDescent="0.15">
      <c r="A30" s="225"/>
      <c r="B30" s="67"/>
      <c r="C30" s="8" t="str">
        <f>IF($B30="","",IF(VLOOKUP($B30,選手名簿!$A$9:$L$58,2)="","",VLOOKUP($B30,選手名簿!$A$9:$L$58,2)))</f>
        <v/>
      </c>
      <c r="D30" s="8" t="str">
        <f>IF($B30="","",IF(VLOOKUP($B30,選手名簿!$A$9:$L$58,3)="","",VLOOKUP($B30,選手名簿!$A$9:$L$58,3)))</f>
        <v/>
      </c>
      <c r="E30" s="8" t="str">
        <f>IF($B30="","",IF(VLOOKUP($B30,選手名簿!$A$9:$L$58,4)="","",VLOOKUP($B30,選手名簿!$A$9:$L$58,4)))</f>
        <v/>
      </c>
      <c r="F30" s="8" t="str">
        <f>IF($B30="","",IF(VLOOKUP($B30,選手名簿!$A$9:$L$58,5)="","",VLOOKUP($B30,選手名簿!$A$9:$L$58,5)))</f>
        <v/>
      </c>
      <c r="G30" s="120"/>
    </row>
    <row r="31" spans="1:7" ht="21" customHeight="1" x14ac:dyDescent="0.15">
      <c r="A31" s="224" t="s">
        <v>40</v>
      </c>
      <c r="B31" s="66"/>
      <c r="C31" s="7" t="str">
        <f>IF($B31="","",IF(VLOOKUP($B31,選手名簿!$A$9:$L$58,2)="","",VLOOKUP($B31,選手名簿!$A$9:$L$58,2)))</f>
        <v/>
      </c>
      <c r="D31" s="7" t="str">
        <f>IF($B31="","",IF(VLOOKUP($B31,選手名簿!$A$9:$L$58,3)="","",VLOOKUP($B31,選手名簿!$A$9:$L$58,3)))</f>
        <v/>
      </c>
      <c r="E31" s="7" t="str">
        <f>IF($B31="","",IF(VLOOKUP($B31,選手名簿!$A$9:$L$58,4)="","",VLOOKUP($B31,選手名簿!$A$9:$L$58,4)))</f>
        <v/>
      </c>
      <c r="F31" s="7" t="str">
        <f>IF($B31="","",IF(VLOOKUP($B31,選手名簿!$A$9:$L$58,5)="","",VLOOKUP($B31,選手名簿!$A$9:$L$58,5)))</f>
        <v/>
      </c>
      <c r="G31" s="120"/>
    </row>
    <row r="32" spans="1:7" ht="21" customHeight="1" x14ac:dyDescent="0.15">
      <c r="A32" s="225"/>
      <c r="B32" s="67"/>
      <c r="C32" s="8" t="str">
        <f>IF($B32="","",IF(VLOOKUP($B32,選手名簿!$A$9:$L$58,2)="","",VLOOKUP($B32,選手名簿!$A$9:$L$58,2)))</f>
        <v/>
      </c>
      <c r="D32" s="8" t="str">
        <f>IF($B32="","",IF(VLOOKUP($B32,選手名簿!$A$9:$L$58,3)="","",VLOOKUP($B32,選手名簿!$A$9:$L$58,3)))</f>
        <v/>
      </c>
      <c r="E32" s="8" t="str">
        <f>IF($B32="","",IF(VLOOKUP($B32,選手名簿!$A$9:$L$58,4)="","",VLOOKUP($B32,選手名簿!$A$9:$L$58,4)))</f>
        <v/>
      </c>
      <c r="F32" s="8" t="str">
        <f>IF($B32="","",IF(VLOOKUP($B32,選手名簿!$A$9:$L$58,5)="","",VLOOKUP($B32,選手名簿!$A$9:$L$58,5)))</f>
        <v/>
      </c>
      <c r="G32" s="120"/>
    </row>
    <row r="33" spans="1:7" ht="21" customHeight="1" x14ac:dyDescent="0.15">
      <c r="A33" s="224" t="s">
        <v>41</v>
      </c>
      <c r="B33" s="66"/>
      <c r="C33" s="7" t="str">
        <f>IF($B33="","",IF(VLOOKUP($B33,選手名簿!$A$9:$L$58,2)="","",VLOOKUP($B33,選手名簿!$A$9:$L$58,2)))</f>
        <v/>
      </c>
      <c r="D33" s="7" t="str">
        <f>IF($B33="","",IF(VLOOKUP($B33,選手名簿!$A$9:$L$58,3)="","",VLOOKUP($B33,選手名簿!$A$9:$L$58,3)))</f>
        <v/>
      </c>
      <c r="E33" s="7" t="str">
        <f>IF($B33="","",IF(VLOOKUP($B33,選手名簿!$A$9:$L$58,4)="","",VLOOKUP($B33,選手名簿!$A$9:$L$58,4)))</f>
        <v/>
      </c>
      <c r="F33" s="7" t="str">
        <f>IF($B33="","",IF(VLOOKUP($B33,選手名簿!$A$9:$L$58,5)="","",VLOOKUP($B33,選手名簿!$A$9:$L$58,5)))</f>
        <v/>
      </c>
      <c r="G33" s="120"/>
    </row>
    <row r="34" spans="1:7" ht="21" customHeight="1" x14ac:dyDescent="0.15">
      <c r="A34" s="225"/>
      <c r="B34" s="67"/>
      <c r="C34" s="8" t="str">
        <f>IF($B34="","",IF(VLOOKUP($B34,選手名簿!$A$9:$L$58,2)="","",VLOOKUP($B34,選手名簿!$A$9:$L$58,2)))</f>
        <v/>
      </c>
      <c r="D34" s="8" t="str">
        <f>IF($B34="","",IF(VLOOKUP($B34,選手名簿!$A$9:$L$58,3)="","",VLOOKUP($B34,選手名簿!$A$9:$L$58,3)))</f>
        <v/>
      </c>
      <c r="E34" s="8" t="str">
        <f>IF($B34="","",IF(VLOOKUP($B34,選手名簿!$A$9:$L$58,4)="","",VLOOKUP($B34,選手名簿!$A$9:$L$58,4)))</f>
        <v/>
      </c>
      <c r="F34" s="8" t="str">
        <f>IF($B34="","",IF(VLOOKUP($B34,選手名簿!$A$9:$L$58,5)="","",VLOOKUP($B34,選手名簿!$A$9:$L$58,5)))</f>
        <v/>
      </c>
      <c r="G34" s="120"/>
    </row>
    <row r="38" spans="1:7" x14ac:dyDescent="0.15">
      <c r="B38" t="s">
        <v>24</v>
      </c>
    </row>
    <row r="40" spans="1:7" x14ac:dyDescent="0.15">
      <c r="B40" s="222" t="str">
        <f>選手名簿!I3</f>
        <v>２０２２年５月●日　　</v>
      </c>
      <c r="C40" s="222"/>
    </row>
    <row r="42" spans="1:7" x14ac:dyDescent="0.15">
      <c r="A42" s="5"/>
      <c r="B42" t="s">
        <v>137</v>
      </c>
      <c r="E42" s="5"/>
      <c r="F42" s="5"/>
      <c r="G42" t="s">
        <v>25</v>
      </c>
    </row>
  </sheetData>
  <sheetProtection selectLockedCells="1"/>
  <mergeCells count="20"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  <mergeCell ref="A11:A12"/>
    <mergeCell ref="A13:A14"/>
    <mergeCell ref="A15:A16"/>
    <mergeCell ref="A17:A18"/>
    <mergeCell ref="C9:D9"/>
    <mergeCell ref="A1:B1"/>
    <mergeCell ref="B3:E3"/>
    <mergeCell ref="B5:C5"/>
    <mergeCell ref="A9:A10"/>
    <mergeCell ref="B9:B10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G42"/>
  <sheetViews>
    <sheetView workbookViewId="0">
      <selection activeCell="B11" sqref="B11"/>
    </sheetView>
  </sheetViews>
  <sheetFormatPr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7" x14ac:dyDescent="0.15">
      <c r="A1" s="223" t="s">
        <v>141</v>
      </c>
      <c r="B1" s="223"/>
    </row>
    <row r="3" spans="1:7" x14ac:dyDescent="0.15">
      <c r="B3" s="230" t="str">
        <f>MT!B3</f>
        <v>第４回　東海地区教職員バドミントン選手権大会　参加申込書</v>
      </c>
      <c r="C3" s="230"/>
      <c r="D3" s="230"/>
      <c r="E3" s="230"/>
    </row>
    <row r="4" spans="1:7" ht="14.25" thickBot="1" x14ac:dyDescent="0.2"/>
    <row r="5" spans="1:7" ht="14.25" thickBot="1" x14ac:dyDescent="0.2">
      <c r="B5" s="227" t="s">
        <v>48</v>
      </c>
      <c r="C5" s="228"/>
      <c r="D5" s="125" t="s">
        <v>163</v>
      </c>
      <c r="E5" s="1" t="s">
        <v>0</v>
      </c>
      <c r="F5" s="6">
        <f>選手名簿!$B$3</f>
        <v>0</v>
      </c>
    </row>
    <row r="7" spans="1:7" x14ac:dyDescent="0.15">
      <c r="A7" s="124" t="s">
        <v>162</v>
      </c>
      <c r="G7" s="123" t="s">
        <v>159</v>
      </c>
    </row>
    <row r="8" spans="1:7" x14ac:dyDescent="0.15">
      <c r="B8" s="94" t="s">
        <v>13</v>
      </c>
      <c r="G8" s="119" t="s">
        <v>13</v>
      </c>
    </row>
    <row r="9" spans="1:7" x14ac:dyDescent="0.15">
      <c r="A9" s="226"/>
      <c r="B9" s="224" t="s">
        <v>1</v>
      </c>
      <c r="C9" s="141" t="s">
        <v>4</v>
      </c>
      <c r="D9" s="141"/>
      <c r="E9" s="141" t="s">
        <v>3</v>
      </c>
      <c r="F9" s="141"/>
      <c r="G9" s="128" t="s">
        <v>164</v>
      </c>
    </row>
    <row r="10" spans="1:7" x14ac:dyDescent="0.15">
      <c r="A10" s="226"/>
      <c r="B10" s="225"/>
      <c r="C10" s="2" t="s">
        <v>5</v>
      </c>
      <c r="D10" s="2" t="s">
        <v>6</v>
      </c>
      <c r="E10" s="2" t="s">
        <v>5</v>
      </c>
      <c r="F10" s="2" t="s">
        <v>6</v>
      </c>
      <c r="G10" s="119" t="s">
        <v>13</v>
      </c>
    </row>
    <row r="11" spans="1:7" ht="21" customHeight="1" x14ac:dyDescent="0.15">
      <c r="A11" s="224" t="s">
        <v>30</v>
      </c>
      <c r="B11" s="66"/>
      <c r="C11" s="7" t="str">
        <f>IF($B11="","",IF(VLOOKUP($B11,選手名簿!$A$9:$L$58,2)="","",VLOOKUP($B11,選手名簿!$A$9:$L$58,2)))</f>
        <v/>
      </c>
      <c r="D11" s="7" t="str">
        <f>IF($B11="","",IF(VLOOKUP($B11,選手名簿!$A$9:$L$58,3)="","",VLOOKUP($B11,選手名簿!$A$9:$L$58,3)))</f>
        <v/>
      </c>
      <c r="E11" s="7" t="str">
        <f>IF($B11="","",IF(VLOOKUP($B11,選手名簿!$A$9:$L$58,4)="","",VLOOKUP($B11,選手名簿!$A$9:$L$58,4)))</f>
        <v/>
      </c>
      <c r="F11" s="7" t="str">
        <f>IF($B11="","",IF(VLOOKUP($B11,選手名簿!$A$9:$L$58,5)="","",VLOOKUP($B11,選手名簿!$A$9:$L$58,5)))</f>
        <v/>
      </c>
      <c r="G11" s="120"/>
    </row>
    <row r="12" spans="1:7" ht="21" customHeight="1" x14ac:dyDescent="0.15">
      <c r="A12" s="225"/>
      <c r="B12" s="67"/>
      <c r="C12" s="8" t="str">
        <f>IF($B12="","",IF(VLOOKUP($B12,選手名簿!$A$9:$L$58,2)="","",VLOOKUP($B12,選手名簿!$A$9:$L$58,2)))</f>
        <v/>
      </c>
      <c r="D12" s="8" t="str">
        <f>IF($B12="","",IF(VLOOKUP($B12,選手名簿!$A$9:$L$58,3)="","",VLOOKUP($B12,選手名簿!$A$9:$L$58,3)))</f>
        <v/>
      </c>
      <c r="E12" s="8" t="str">
        <f>IF($B12="","",IF(VLOOKUP($B12,選手名簿!$A$9:$L$58,4)="","",VLOOKUP($B12,選手名簿!$A$9:$L$58,4)))</f>
        <v/>
      </c>
      <c r="F12" s="8" t="str">
        <f>IF($B12="","",IF(VLOOKUP($B12,選手名簿!$A$9:$L$58,5)="","",VLOOKUP($B12,選手名簿!$A$9:$L$58,5)))</f>
        <v/>
      </c>
      <c r="G12" s="120"/>
    </row>
    <row r="13" spans="1:7" ht="21" customHeight="1" x14ac:dyDescent="0.15">
      <c r="A13" s="224" t="s">
        <v>31</v>
      </c>
      <c r="B13" s="66"/>
      <c r="C13" s="7" t="str">
        <f>IF($B13="","",IF(VLOOKUP($B13,選手名簿!$A$9:$L$58,2)="","",VLOOKUP($B13,選手名簿!$A$9:$L$58,2)))</f>
        <v/>
      </c>
      <c r="D13" s="7" t="str">
        <f>IF($B13="","",IF(VLOOKUP($B13,選手名簿!$A$9:$L$58,3)="","",VLOOKUP($B13,選手名簿!$A$9:$L$58,3)))</f>
        <v/>
      </c>
      <c r="E13" s="7" t="str">
        <f>IF($B13="","",IF(VLOOKUP($B13,選手名簿!$A$9:$L$58,4)="","",VLOOKUP($B13,選手名簿!$A$9:$L$58,4)))</f>
        <v/>
      </c>
      <c r="F13" s="7" t="str">
        <f>IF($B13="","",IF(VLOOKUP($B13,選手名簿!$A$9:$L$58,5)="","",VLOOKUP($B13,選手名簿!$A$9:$L$58,5)))</f>
        <v/>
      </c>
      <c r="G13" s="120"/>
    </row>
    <row r="14" spans="1:7" ht="21" customHeight="1" x14ac:dyDescent="0.15">
      <c r="A14" s="225"/>
      <c r="B14" s="67"/>
      <c r="C14" s="8" t="str">
        <f>IF($B14="","",IF(VLOOKUP($B14,選手名簿!$A$9:$L$58,2)="","",VLOOKUP($B14,選手名簿!$A$9:$L$58,2)))</f>
        <v/>
      </c>
      <c r="D14" s="8" t="str">
        <f>IF($B14="","",IF(VLOOKUP($B14,選手名簿!$A$9:$L$58,3)="","",VLOOKUP($B14,選手名簿!$A$9:$L$58,3)))</f>
        <v/>
      </c>
      <c r="E14" s="8" t="str">
        <f>IF($B14="","",IF(VLOOKUP($B14,選手名簿!$A$9:$L$58,4)="","",VLOOKUP($B14,選手名簿!$A$9:$L$58,4)))</f>
        <v/>
      </c>
      <c r="F14" s="8" t="str">
        <f>IF($B14="","",IF(VLOOKUP($B14,選手名簿!$A$9:$L$58,5)="","",VLOOKUP($B14,選手名簿!$A$9:$L$58,5)))</f>
        <v/>
      </c>
      <c r="G14" s="120"/>
    </row>
    <row r="15" spans="1:7" ht="21" customHeight="1" x14ac:dyDescent="0.15">
      <c r="A15" s="224" t="s">
        <v>32</v>
      </c>
      <c r="B15" s="66"/>
      <c r="C15" s="7" t="str">
        <f>IF($B15="","",IF(VLOOKUP($B15,選手名簿!$A$9:$L$58,2)="","",VLOOKUP($B15,選手名簿!$A$9:$L$58,2)))</f>
        <v/>
      </c>
      <c r="D15" s="7" t="str">
        <f>IF($B15="","",IF(VLOOKUP($B15,選手名簿!$A$9:$L$58,3)="","",VLOOKUP($B15,選手名簿!$A$9:$L$58,3)))</f>
        <v/>
      </c>
      <c r="E15" s="7" t="str">
        <f>IF($B15="","",IF(VLOOKUP($B15,選手名簿!$A$9:$L$58,4)="","",VLOOKUP($B15,選手名簿!$A$9:$L$58,4)))</f>
        <v/>
      </c>
      <c r="F15" s="7" t="str">
        <f>IF($B15="","",IF(VLOOKUP($B15,選手名簿!$A$9:$L$58,5)="","",VLOOKUP($B15,選手名簿!$A$9:$L$58,5)))</f>
        <v/>
      </c>
      <c r="G15" s="120"/>
    </row>
    <row r="16" spans="1:7" ht="21" customHeight="1" x14ac:dyDescent="0.15">
      <c r="A16" s="225"/>
      <c r="B16" s="67"/>
      <c r="C16" s="8" t="str">
        <f>IF($B16="","",IF(VLOOKUP($B16,選手名簿!$A$9:$L$58,2)="","",VLOOKUP($B16,選手名簿!$A$9:$L$58,2)))</f>
        <v/>
      </c>
      <c r="D16" s="8" t="str">
        <f>IF($B16="","",IF(VLOOKUP($B16,選手名簿!$A$9:$L$58,3)="","",VLOOKUP($B16,選手名簿!$A$9:$L$58,3)))</f>
        <v/>
      </c>
      <c r="E16" s="8" t="str">
        <f>IF($B16="","",IF(VLOOKUP($B16,選手名簿!$A$9:$L$58,4)="","",VLOOKUP($B16,選手名簿!$A$9:$L$58,4)))</f>
        <v/>
      </c>
      <c r="F16" s="8" t="str">
        <f>IF($B16="","",IF(VLOOKUP($B16,選手名簿!$A$9:$L$58,5)="","",VLOOKUP($B16,選手名簿!$A$9:$L$58,5)))</f>
        <v/>
      </c>
      <c r="G16" s="120"/>
    </row>
    <row r="17" spans="1:7" ht="21" customHeight="1" x14ac:dyDescent="0.15">
      <c r="A17" s="224" t="s">
        <v>33</v>
      </c>
      <c r="B17" s="66"/>
      <c r="C17" s="7" t="str">
        <f>IF($B17="","",IF(VLOOKUP($B17,選手名簿!$A$9:$L$58,2)="","",VLOOKUP($B17,選手名簿!$A$9:$L$58,2)))</f>
        <v/>
      </c>
      <c r="D17" s="7" t="str">
        <f>IF($B17="","",IF(VLOOKUP($B17,選手名簿!$A$9:$L$58,3)="","",VLOOKUP($B17,選手名簿!$A$9:$L$58,3)))</f>
        <v/>
      </c>
      <c r="E17" s="7" t="str">
        <f>IF($B17="","",IF(VLOOKUP($B17,選手名簿!$A$9:$L$58,4)="","",VLOOKUP($B17,選手名簿!$A$9:$L$58,4)))</f>
        <v/>
      </c>
      <c r="F17" s="7" t="str">
        <f>IF($B17="","",IF(VLOOKUP($B17,選手名簿!$A$9:$L$58,5)="","",VLOOKUP($B17,選手名簿!$A$9:$L$58,5)))</f>
        <v/>
      </c>
      <c r="G17" s="120"/>
    </row>
    <row r="18" spans="1:7" ht="21" customHeight="1" x14ac:dyDescent="0.15">
      <c r="A18" s="225"/>
      <c r="B18" s="67"/>
      <c r="C18" s="8" t="str">
        <f>IF($B18="","",IF(VLOOKUP($B18,選手名簿!$A$9:$L$58,2)="","",VLOOKUP($B18,選手名簿!$A$9:$L$58,2)))</f>
        <v/>
      </c>
      <c r="D18" s="8" t="str">
        <f>IF($B18="","",IF(VLOOKUP($B18,選手名簿!$A$9:$L$58,3)="","",VLOOKUP($B18,選手名簿!$A$9:$L$58,3)))</f>
        <v/>
      </c>
      <c r="E18" s="8" t="str">
        <f>IF($B18="","",IF(VLOOKUP($B18,選手名簿!$A$9:$L$58,4)="","",VLOOKUP($B18,選手名簿!$A$9:$L$58,4)))</f>
        <v/>
      </c>
      <c r="F18" s="8" t="str">
        <f>IF($B18="","",IF(VLOOKUP($B18,選手名簿!$A$9:$L$58,5)="","",VLOOKUP($B18,選手名簿!$A$9:$L$58,5)))</f>
        <v/>
      </c>
      <c r="G18" s="120"/>
    </row>
    <row r="19" spans="1:7" ht="21" customHeight="1" x14ac:dyDescent="0.15">
      <c r="A19" s="224" t="s">
        <v>34</v>
      </c>
      <c r="B19" s="66"/>
      <c r="C19" s="7" t="str">
        <f>IF($B19="","",IF(VLOOKUP($B19,選手名簿!$A$9:$L$58,2)="","",VLOOKUP($B19,選手名簿!$A$9:$L$58,2)))</f>
        <v/>
      </c>
      <c r="D19" s="7" t="str">
        <f>IF($B19="","",IF(VLOOKUP($B19,選手名簿!$A$9:$L$58,3)="","",VLOOKUP($B19,選手名簿!$A$9:$L$58,3)))</f>
        <v/>
      </c>
      <c r="E19" s="7" t="str">
        <f>IF($B19="","",IF(VLOOKUP($B19,選手名簿!$A$9:$L$58,4)="","",VLOOKUP($B19,選手名簿!$A$9:$L$58,4)))</f>
        <v/>
      </c>
      <c r="F19" s="7" t="str">
        <f>IF($B19="","",IF(VLOOKUP($B19,選手名簿!$A$9:$L$58,5)="","",VLOOKUP($B19,選手名簿!$A$9:$L$58,5)))</f>
        <v/>
      </c>
      <c r="G19" s="120"/>
    </row>
    <row r="20" spans="1:7" ht="21" customHeight="1" x14ac:dyDescent="0.15">
      <c r="A20" s="225"/>
      <c r="B20" s="67"/>
      <c r="C20" s="8" t="str">
        <f>IF($B20="","",IF(VLOOKUP($B20,選手名簿!$A$9:$L$58,2)="","",VLOOKUP($B20,選手名簿!$A$9:$L$58,2)))</f>
        <v/>
      </c>
      <c r="D20" s="8" t="str">
        <f>IF($B20="","",IF(VLOOKUP($B20,選手名簿!$A$9:$L$58,3)="","",VLOOKUP($B20,選手名簿!$A$9:$L$58,3)))</f>
        <v/>
      </c>
      <c r="E20" s="8" t="str">
        <f>IF($B20="","",IF(VLOOKUP($B20,選手名簿!$A$9:$L$58,4)="","",VLOOKUP($B20,選手名簿!$A$9:$L$58,4)))</f>
        <v/>
      </c>
      <c r="F20" s="8" t="str">
        <f>IF($B20="","",IF(VLOOKUP($B20,選手名簿!$A$9:$L$58,5)="","",VLOOKUP($B20,選手名簿!$A$9:$L$58,5)))</f>
        <v/>
      </c>
      <c r="G20" s="120"/>
    </row>
    <row r="21" spans="1:7" ht="21" customHeight="1" x14ac:dyDescent="0.15">
      <c r="A21" s="224" t="s">
        <v>35</v>
      </c>
      <c r="B21" s="66"/>
      <c r="C21" s="7" t="str">
        <f>IF($B21="","",IF(VLOOKUP($B21,選手名簿!$A$9:$L$58,2)="","",VLOOKUP($B21,選手名簿!$A$9:$L$58,2)))</f>
        <v/>
      </c>
      <c r="D21" s="7" t="str">
        <f>IF($B21="","",IF(VLOOKUP($B21,選手名簿!$A$9:$L$58,3)="","",VLOOKUP($B21,選手名簿!$A$9:$L$58,3)))</f>
        <v/>
      </c>
      <c r="E21" s="7" t="str">
        <f>IF($B21="","",IF(VLOOKUP($B21,選手名簿!$A$9:$L$58,4)="","",VLOOKUP($B21,選手名簿!$A$9:$L$58,4)))</f>
        <v/>
      </c>
      <c r="F21" s="7" t="str">
        <f>IF($B21="","",IF(VLOOKUP($B21,選手名簿!$A$9:$L$58,5)="","",VLOOKUP($B21,選手名簿!$A$9:$L$58,5)))</f>
        <v/>
      </c>
      <c r="G21" s="120"/>
    </row>
    <row r="22" spans="1:7" ht="21" customHeight="1" x14ac:dyDescent="0.15">
      <c r="A22" s="225"/>
      <c r="B22" s="67"/>
      <c r="C22" s="8" t="str">
        <f>IF($B22="","",IF(VLOOKUP($B22,選手名簿!$A$9:$L$58,2)="","",VLOOKUP($B22,選手名簿!$A$9:$L$58,2)))</f>
        <v/>
      </c>
      <c r="D22" s="8" t="str">
        <f>IF($B22="","",IF(VLOOKUP($B22,選手名簿!$A$9:$L$58,3)="","",VLOOKUP($B22,選手名簿!$A$9:$L$58,3)))</f>
        <v/>
      </c>
      <c r="E22" s="8" t="str">
        <f>IF($B22="","",IF(VLOOKUP($B22,選手名簿!$A$9:$L$58,4)="","",VLOOKUP($B22,選手名簿!$A$9:$L$58,4)))</f>
        <v/>
      </c>
      <c r="F22" s="8" t="str">
        <f>IF($B22="","",IF(VLOOKUP($B22,選手名簿!$A$9:$L$58,5)="","",VLOOKUP($B22,選手名簿!$A$9:$L$58,5)))</f>
        <v/>
      </c>
      <c r="G22" s="120"/>
    </row>
    <row r="23" spans="1:7" ht="21" customHeight="1" x14ac:dyDescent="0.15">
      <c r="A23" s="224" t="s">
        <v>36</v>
      </c>
      <c r="B23" s="66"/>
      <c r="C23" s="7" t="str">
        <f>IF($B23="","",IF(VLOOKUP($B23,選手名簿!$A$9:$L$58,2)="","",VLOOKUP($B23,選手名簿!$A$9:$L$58,2)))</f>
        <v/>
      </c>
      <c r="D23" s="7" t="str">
        <f>IF($B23="","",IF(VLOOKUP($B23,選手名簿!$A$9:$L$58,3)="","",VLOOKUP($B23,選手名簿!$A$9:$L$58,3)))</f>
        <v/>
      </c>
      <c r="E23" s="7" t="str">
        <f>IF($B23="","",IF(VLOOKUP($B23,選手名簿!$A$9:$L$58,4)="","",VLOOKUP($B23,選手名簿!$A$9:$L$58,4)))</f>
        <v/>
      </c>
      <c r="F23" s="7" t="str">
        <f>IF($B23="","",IF(VLOOKUP($B23,選手名簿!$A$9:$L$58,5)="","",VLOOKUP($B23,選手名簿!$A$9:$L$58,5)))</f>
        <v/>
      </c>
      <c r="G23" s="120"/>
    </row>
    <row r="24" spans="1:7" ht="21" customHeight="1" x14ac:dyDescent="0.15">
      <c r="A24" s="225"/>
      <c r="B24" s="67"/>
      <c r="C24" s="8" t="str">
        <f>IF($B24="","",IF(VLOOKUP($B24,選手名簿!$A$9:$L$58,2)="","",VLOOKUP($B24,選手名簿!$A$9:$L$58,2)))</f>
        <v/>
      </c>
      <c r="D24" s="8" t="str">
        <f>IF($B24="","",IF(VLOOKUP($B24,選手名簿!$A$9:$L$58,3)="","",VLOOKUP($B24,選手名簿!$A$9:$L$58,3)))</f>
        <v/>
      </c>
      <c r="E24" s="8" t="str">
        <f>IF($B24="","",IF(VLOOKUP($B24,選手名簿!$A$9:$L$58,4)="","",VLOOKUP($B24,選手名簿!$A$9:$L$58,4)))</f>
        <v/>
      </c>
      <c r="F24" s="8" t="str">
        <f>IF($B24="","",IF(VLOOKUP($B24,選手名簿!$A$9:$L$58,5)="","",VLOOKUP($B24,選手名簿!$A$9:$L$58,5)))</f>
        <v/>
      </c>
      <c r="G24" s="120"/>
    </row>
    <row r="25" spans="1:7" ht="21" customHeight="1" x14ac:dyDescent="0.15">
      <c r="A25" s="224" t="s">
        <v>37</v>
      </c>
      <c r="B25" s="66"/>
      <c r="C25" s="7" t="str">
        <f>IF($B25="","",IF(VLOOKUP($B25,選手名簿!$A$9:$L$58,2)="","",VLOOKUP($B25,選手名簿!$A$9:$L$58,2)))</f>
        <v/>
      </c>
      <c r="D25" s="7" t="str">
        <f>IF($B25="","",IF(VLOOKUP($B25,選手名簿!$A$9:$L$58,3)="","",VLOOKUP($B25,選手名簿!$A$9:$L$58,3)))</f>
        <v/>
      </c>
      <c r="E25" s="7" t="str">
        <f>IF($B25="","",IF(VLOOKUP($B25,選手名簿!$A$9:$L$58,4)="","",VLOOKUP($B25,選手名簿!$A$9:$L$58,4)))</f>
        <v/>
      </c>
      <c r="F25" s="7" t="str">
        <f>IF($B25="","",IF(VLOOKUP($B25,選手名簿!$A$9:$L$58,5)="","",VLOOKUP($B25,選手名簿!$A$9:$L$58,5)))</f>
        <v/>
      </c>
      <c r="G25" s="120"/>
    </row>
    <row r="26" spans="1:7" ht="21" customHeight="1" x14ac:dyDescent="0.15">
      <c r="A26" s="225"/>
      <c r="B26" s="67"/>
      <c r="C26" s="8" t="str">
        <f>IF($B26="","",IF(VLOOKUP($B26,選手名簿!$A$9:$L$58,2)="","",VLOOKUP($B26,選手名簿!$A$9:$L$58,2)))</f>
        <v/>
      </c>
      <c r="D26" s="8" t="str">
        <f>IF($B26="","",IF(VLOOKUP($B26,選手名簿!$A$9:$L$58,3)="","",VLOOKUP($B26,選手名簿!$A$9:$L$58,3)))</f>
        <v/>
      </c>
      <c r="E26" s="8" t="str">
        <f>IF($B26="","",IF(VLOOKUP($B26,選手名簿!$A$9:$L$58,4)="","",VLOOKUP($B26,選手名簿!$A$9:$L$58,4)))</f>
        <v/>
      </c>
      <c r="F26" s="8" t="str">
        <f>IF($B26="","",IF(VLOOKUP($B26,選手名簿!$A$9:$L$58,5)="","",VLOOKUP($B26,選手名簿!$A$9:$L$58,5)))</f>
        <v/>
      </c>
      <c r="G26" s="120"/>
    </row>
    <row r="27" spans="1:7" ht="21" customHeight="1" x14ac:dyDescent="0.15">
      <c r="A27" s="224" t="s">
        <v>38</v>
      </c>
      <c r="B27" s="66"/>
      <c r="C27" s="7" t="str">
        <f>IF($B27="","",IF(VLOOKUP($B27,選手名簿!$A$9:$L$58,2)="","",VLOOKUP($B27,選手名簿!$A$9:$L$58,2)))</f>
        <v/>
      </c>
      <c r="D27" s="7" t="str">
        <f>IF($B27="","",IF(VLOOKUP($B27,選手名簿!$A$9:$L$58,3)="","",VLOOKUP($B27,選手名簿!$A$9:$L$58,3)))</f>
        <v/>
      </c>
      <c r="E27" s="7" t="str">
        <f>IF($B27="","",IF(VLOOKUP($B27,選手名簿!$A$9:$L$58,4)="","",VLOOKUP($B27,選手名簿!$A$9:$L$58,4)))</f>
        <v/>
      </c>
      <c r="F27" s="7" t="str">
        <f>IF($B27="","",IF(VLOOKUP($B27,選手名簿!$A$9:$L$58,5)="","",VLOOKUP($B27,選手名簿!$A$9:$L$58,5)))</f>
        <v/>
      </c>
      <c r="G27" s="120"/>
    </row>
    <row r="28" spans="1:7" ht="21" customHeight="1" x14ac:dyDescent="0.15">
      <c r="A28" s="225"/>
      <c r="B28" s="67"/>
      <c r="C28" s="8" t="str">
        <f>IF($B28="","",IF(VLOOKUP($B28,選手名簿!$A$9:$L$58,2)="","",VLOOKUP($B28,選手名簿!$A$9:$L$58,2)))</f>
        <v/>
      </c>
      <c r="D28" s="8" t="str">
        <f>IF($B28="","",IF(VLOOKUP($B28,選手名簿!$A$9:$L$58,3)="","",VLOOKUP($B28,選手名簿!$A$9:$L$58,3)))</f>
        <v/>
      </c>
      <c r="E28" s="8" t="str">
        <f>IF($B28="","",IF(VLOOKUP($B28,選手名簿!$A$9:$L$58,4)="","",VLOOKUP($B28,選手名簿!$A$9:$L$58,4)))</f>
        <v/>
      </c>
      <c r="F28" s="8" t="str">
        <f>IF($B28="","",IF(VLOOKUP($B28,選手名簿!$A$9:$L$58,5)="","",VLOOKUP($B28,選手名簿!$A$9:$L$58,5)))</f>
        <v/>
      </c>
      <c r="G28" s="120"/>
    </row>
    <row r="29" spans="1:7" ht="21" customHeight="1" x14ac:dyDescent="0.15">
      <c r="A29" s="224" t="s">
        <v>39</v>
      </c>
      <c r="B29" s="66"/>
      <c r="C29" s="7" t="str">
        <f>IF($B29="","",IF(VLOOKUP($B29,選手名簿!$A$9:$L$58,2)="","",VLOOKUP($B29,選手名簿!$A$9:$L$58,2)))</f>
        <v/>
      </c>
      <c r="D29" s="7" t="str">
        <f>IF($B29="","",IF(VLOOKUP($B29,選手名簿!$A$9:$L$58,3)="","",VLOOKUP($B29,選手名簿!$A$9:$L$58,3)))</f>
        <v/>
      </c>
      <c r="E29" s="7" t="str">
        <f>IF($B29="","",IF(VLOOKUP($B29,選手名簿!$A$9:$L$58,4)="","",VLOOKUP($B29,選手名簿!$A$9:$L$58,4)))</f>
        <v/>
      </c>
      <c r="F29" s="7" t="str">
        <f>IF($B29="","",IF(VLOOKUP($B29,選手名簿!$A$9:$L$58,5)="","",VLOOKUP($B29,選手名簿!$A$9:$L$58,5)))</f>
        <v/>
      </c>
      <c r="G29" s="120"/>
    </row>
    <row r="30" spans="1:7" ht="21" customHeight="1" x14ac:dyDescent="0.15">
      <c r="A30" s="225"/>
      <c r="B30" s="67"/>
      <c r="C30" s="8" t="str">
        <f>IF($B30="","",IF(VLOOKUP($B30,選手名簿!$A$9:$L$58,2)="","",VLOOKUP($B30,選手名簿!$A$9:$L$58,2)))</f>
        <v/>
      </c>
      <c r="D30" s="8" t="str">
        <f>IF($B30="","",IF(VLOOKUP($B30,選手名簿!$A$9:$L$58,3)="","",VLOOKUP($B30,選手名簿!$A$9:$L$58,3)))</f>
        <v/>
      </c>
      <c r="E30" s="8" t="str">
        <f>IF($B30="","",IF(VLOOKUP($B30,選手名簿!$A$9:$L$58,4)="","",VLOOKUP($B30,選手名簿!$A$9:$L$58,4)))</f>
        <v/>
      </c>
      <c r="F30" s="8" t="str">
        <f>IF($B30="","",IF(VLOOKUP($B30,選手名簿!$A$9:$L$58,5)="","",VLOOKUP($B30,選手名簿!$A$9:$L$58,5)))</f>
        <v/>
      </c>
      <c r="G30" s="120"/>
    </row>
    <row r="31" spans="1:7" ht="21" customHeight="1" x14ac:dyDescent="0.15">
      <c r="A31" s="224" t="s">
        <v>40</v>
      </c>
      <c r="B31" s="66"/>
      <c r="C31" s="7" t="str">
        <f>IF($B31="","",IF(VLOOKUP($B31,選手名簿!$A$9:$L$58,2)="","",VLOOKUP($B31,選手名簿!$A$9:$L$58,2)))</f>
        <v/>
      </c>
      <c r="D31" s="7" t="str">
        <f>IF($B31="","",IF(VLOOKUP($B31,選手名簿!$A$9:$L$58,3)="","",VLOOKUP($B31,選手名簿!$A$9:$L$58,3)))</f>
        <v/>
      </c>
      <c r="E31" s="7" t="str">
        <f>IF($B31="","",IF(VLOOKUP($B31,選手名簿!$A$9:$L$58,4)="","",VLOOKUP($B31,選手名簿!$A$9:$L$58,4)))</f>
        <v/>
      </c>
      <c r="F31" s="7" t="str">
        <f>IF($B31="","",IF(VLOOKUP($B31,選手名簿!$A$9:$L$58,5)="","",VLOOKUP($B31,選手名簿!$A$9:$L$58,5)))</f>
        <v/>
      </c>
      <c r="G31" s="120"/>
    </row>
    <row r="32" spans="1:7" ht="21" customHeight="1" x14ac:dyDescent="0.15">
      <c r="A32" s="225"/>
      <c r="B32" s="67"/>
      <c r="C32" s="8" t="str">
        <f>IF($B32="","",IF(VLOOKUP($B32,選手名簿!$A$9:$L$58,2)="","",VLOOKUP($B32,選手名簿!$A$9:$L$58,2)))</f>
        <v/>
      </c>
      <c r="D32" s="8" t="str">
        <f>IF($B32="","",IF(VLOOKUP($B32,選手名簿!$A$9:$L$58,3)="","",VLOOKUP($B32,選手名簿!$A$9:$L$58,3)))</f>
        <v/>
      </c>
      <c r="E32" s="8" t="str">
        <f>IF($B32="","",IF(VLOOKUP($B32,選手名簿!$A$9:$L$58,4)="","",VLOOKUP($B32,選手名簿!$A$9:$L$58,4)))</f>
        <v/>
      </c>
      <c r="F32" s="8" t="str">
        <f>IF($B32="","",IF(VLOOKUP($B32,選手名簿!$A$9:$L$58,5)="","",VLOOKUP($B32,選手名簿!$A$9:$L$58,5)))</f>
        <v/>
      </c>
      <c r="G32" s="120"/>
    </row>
    <row r="33" spans="1:7" ht="21" customHeight="1" x14ac:dyDescent="0.15">
      <c r="A33" s="224" t="s">
        <v>41</v>
      </c>
      <c r="B33" s="66"/>
      <c r="C33" s="7" t="str">
        <f>IF($B33="","",IF(VLOOKUP($B33,選手名簿!$A$9:$L$58,2)="","",VLOOKUP($B33,選手名簿!$A$9:$L$58,2)))</f>
        <v/>
      </c>
      <c r="D33" s="7" t="str">
        <f>IF($B33="","",IF(VLOOKUP($B33,選手名簿!$A$9:$L$58,3)="","",VLOOKUP($B33,選手名簿!$A$9:$L$58,3)))</f>
        <v/>
      </c>
      <c r="E33" s="7" t="str">
        <f>IF($B33="","",IF(VLOOKUP($B33,選手名簿!$A$9:$L$58,4)="","",VLOOKUP($B33,選手名簿!$A$9:$L$58,4)))</f>
        <v/>
      </c>
      <c r="F33" s="7" t="str">
        <f>IF($B33="","",IF(VLOOKUP($B33,選手名簿!$A$9:$L$58,5)="","",VLOOKUP($B33,選手名簿!$A$9:$L$58,5)))</f>
        <v/>
      </c>
      <c r="G33" s="120"/>
    </row>
    <row r="34" spans="1:7" ht="21" customHeight="1" x14ac:dyDescent="0.15">
      <c r="A34" s="225"/>
      <c r="B34" s="67"/>
      <c r="C34" s="8" t="str">
        <f>IF($B34="","",IF(VLOOKUP($B34,選手名簿!$A$9:$L$58,2)="","",VLOOKUP($B34,選手名簿!$A$9:$L$58,2)))</f>
        <v/>
      </c>
      <c r="D34" s="8" t="str">
        <f>IF($B34="","",IF(VLOOKUP($B34,選手名簿!$A$9:$L$58,3)="","",VLOOKUP($B34,選手名簿!$A$9:$L$58,3)))</f>
        <v/>
      </c>
      <c r="E34" s="8" t="str">
        <f>IF($B34="","",IF(VLOOKUP($B34,選手名簿!$A$9:$L$58,4)="","",VLOOKUP($B34,選手名簿!$A$9:$L$58,4)))</f>
        <v/>
      </c>
      <c r="F34" s="8" t="str">
        <f>IF($B34="","",IF(VLOOKUP($B34,選手名簿!$A$9:$L$58,5)="","",VLOOKUP($B34,選手名簿!$A$9:$L$58,5)))</f>
        <v/>
      </c>
      <c r="G34" s="120"/>
    </row>
    <row r="38" spans="1:7" x14ac:dyDescent="0.15">
      <c r="B38" t="s">
        <v>24</v>
      </c>
    </row>
    <row r="40" spans="1:7" x14ac:dyDescent="0.15">
      <c r="B40" s="222" t="str">
        <f>選手名簿!I3</f>
        <v>２０２２年５月●日　　</v>
      </c>
      <c r="C40" s="222"/>
    </row>
    <row r="42" spans="1:7" x14ac:dyDescent="0.15">
      <c r="A42" s="5"/>
      <c r="B42" t="s">
        <v>137</v>
      </c>
      <c r="E42" s="5"/>
      <c r="F42" s="5"/>
      <c r="G42" t="s">
        <v>25</v>
      </c>
    </row>
  </sheetData>
  <sheetProtection selectLockedCells="1"/>
  <mergeCells count="20"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  <mergeCell ref="A11:A12"/>
    <mergeCell ref="A13:A14"/>
    <mergeCell ref="A15:A16"/>
    <mergeCell ref="A17:A18"/>
    <mergeCell ref="C9:D9"/>
    <mergeCell ref="A1:B1"/>
    <mergeCell ref="B3:E3"/>
    <mergeCell ref="B5:C5"/>
    <mergeCell ref="A9:A10"/>
    <mergeCell ref="B9:B10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</sheetPr>
  <dimension ref="A1:G42"/>
  <sheetViews>
    <sheetView workbookViewId="0">
      <selection activeCell="B11" sqref="B11"/>
    </sheetView>
  </sheetViews>
  <sheetFormatPr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7" x14ac:dyDescent="0.15">
      <c r="A1" s="223" t="s">
        <v>141</v>
      </c>
      <c r="B1" s="223"/>
    </row>
    <row r="3" spans="1:7" x14ac:dyDescent="0.15">
      <c r="B3" s="230" t="str">
        <f>MT!B3</f>
        <v>第４回　東海地区教職員バドミントン選手権大会　参加申込書</v>
      </c>
      <c r="C3" s="230"/>
      <c r="D3" s="230"/>
      <c r="E3" s="230"/>
    </row>
    <row r="4" spans="1:7" ht="14.25" thickBot="1" x14ac:dyDescent="0.2"/>
    <row r="5" spans="1:7" ht="14.25" thickBot="1" x14ac:dyDescent="0.2">
      <c r="B5" s="227" t="s">
        <v>49</v>
      </c>
      <c r="C5" s="228"/>
      <c r="D5" s="125" t="s">
        <v>163</v>
      </c>
      <c r="E5" s="1" t="s">
        <v>0</v>
      </c>
      <c r="F5" s="6">
        <f>選手名簿!$B$3</f>
        <v>0</v>
      </c>
    </row>
    <row r="7" spans="1:7" x14ac:dyDescent="0.15">
      <c r="A7" s="124" t="s">
        <v>162</v>
      </c>
      <c r="G7" s="123" t="s">
        <v>159</v>
      </c>
    </row>
    <row r="8" spans="1:7" x14ac:dyDescent="0.15">
      <c r="B8" s="94" t="s">
        <v>13</v>
      </c>
      <c r="G8" s="119" t="s">
        <v>13</v>
      </c>
    </row>
    <row r="9" spans="1:7" x14ac:dyDescent="0.15">
      <c r="A9" s="226"/>
      <c r="B9" s="224" t="s">
        <v>1</v>
      </c>
      <c r="C9" s="141" t="s">
        <v>4</v>
      </c>
      <c r="D9" s="141"/>
      <c r="E9" s="141" t="s">
        <v>3</v>
      </c>
      <c r="F9" s="141"/>
      <c r="G9" s="128" t="s">
        <v>164</v>
      </c>
    </row>
    <row r="10" spans="1:7" x14ac:dyDescent="0.15">
      <c r="A10" s="226"/>
      <c r="B10" s="225"/>
      <c r="C10" s="2" t="s">
        <v>5</v>
      </c>
      <c r="D10" s="2" t="s">
        <v>6</v>
      </c>
      <c r="E10" s="2" t="s">
        <v>5</v>
      </c>
      <c r="F10" s="2" t="s">
        <v>6</v>
      </c>
      <c r="G10" s="119" t="s">
        <v>13</v>
      </c>
    </row>
    <row r="11" spans="1:7" ht="21" customHeight="1" x14ac:dyDescent="0.15">
      <c r="A11" s="224" t="s">
        <v>30</v>
      </c>
      <c r="B11" s="66"/>
      <c r="C11" s="7" t="str">
        <f>IF($B11="","",IF(VLOOKUP($B11,選手名簿!$A$9:$L$58,2)="","",VLOOKUP($B11,選手名簿!$A$9:$L$58,2)))</f>
        <v/>
      </c>
      <c r="D11" s="7" t="str">
        <f>IF($B11="","",IF(VLOOKUP($B11,選手名簿!$A$9:$L$58,3)="","",VLOOKUP($B11,選手名簿!$A$9:$L$58,3)))</f>
        <v/>
      </c>
      <c r="E11" s="7" t="str">
        <f>IF($B11="","",IF(VLOOKUP($B11,選手名簿!$A$9:$L$58,4)="","",VLOOKUP($B11,選手名簿!$A$9:$L$58,4)))</f>
        <v/>
      </c>
      <c r="F11" s="7" t="str">
        <f>IF($B11="","",IF(VLOOKUP($B11,選手名簿!$A$9:$L$58,5)="","",VLOOKUP($B11,選手名簿!$A$9:$L$58,5)))</f>
        <v/>
      </c>
      <c r="G11" s="120"/>
    </row>
    <row r="12" spans="1:7" ht="21" customHeight="1" x14ac:dyDescent="0.15">
      <c r="A12" s="225"/>
      <c r="B12" s="67"/>
      <c r="C12" s="8" t="str">
        <f>IF($B12="","",IF(VLOOKUP($B12,選手名簿!$A$9:$L$58,2)="","",VLOOKUP($B12,選手名簿!$A$9:$L$58,2)))</f>
        <v/>
      </c>
      <c r="D12" s="8" t="str">
        <f>IF($B12="","",IF(VLOOKUP($B12,選手名簿!$A$9:$L$58,3)="","",VLOOKUP($B12,選手名簿!$A$9:$L$58,3)))</f>
        <v/>
      </c>
      <c r="E12" s="8" t="str">
        <f>IF($B12="","",IF(VLOOKUP($B12,選手名簿!$A$9:$L$58,4)="","",VLOOKUP($B12,選手名簿!$A$9:$L$58,4)))</f>
        <v/>
      </c>
      <c r="F12" s="8" t="str">
        <f>IF($B12="","",IF(VLOOKUP($B12,選手名簿!$A$9:$L$58,5)="","",VLOOKUP($B12,選手名簿!$A$9:$L$58,5)))</f>
        <v/>
      </c>
      <c r="G12" s="120"/>
    </row>
    <row r="13" spans="1:7" ht="21" customHeight="1" x14ac:dyDescent="0.15">
      <c r="A13" s="224" t="s">
        <v>31</v>
      </c>
      <c r="B13" s="66"/>
      <c r="C13" s="7" t="str">
        <f>IF($B13="","",IF(VLOOKUP($B13,選手名簿!$A$9:$L$58,2)="","",VLOOKUP($B13,選手名簿!$A$9:$L$58,2)))</f>
        <v/>
      </c>
      <c r="D13" s="7" t="str">
        <f>IF($B13="","",IF(VLOOKUP($B13,選手名簿!$A$9:$L$58,3)="","",VLOOKUP($B13,選手名簿!$A$9:$L$58,3)))</f>
        <v/>
      </c>
      <c r="E13" s="7" t="str">
        <f>IF($B13="","",IF(VLOOKUP($B13,選手名簿!$A$9:$L$58,4)="","",VLOOKUP($B13,選手名簿!$A$9:$L$58,4)))</f>
        <v/>
      </c>
      <c r="F13" s="7" t="str">
        <f>IF($B13="","",IF(VLOOKUP($B13,選手名簿!$A$9:$L$58,5)="","",VLOOKUP($B13,選手名簿!$A$9:$L$58,5)))</f>
        <v/>
      </c>
      <c r="G13" s="120"/>
    </row>
    <row r="14" spans="1:7" ht="21" customHeight="1" x14ac:dyDescent="0.15">
      <c r="A14" s="225"/>
      <c r="B14" s="67"/>
      <c r="C14" s="8" t="str">
        <f>IF($B14="","",IF(VLOOKUP($B14,選手名簿!$A$9:$L$58,2)="","",VLOOKUP($B14,選手名簿!$A$9:$L$58,2)))</f>
        <v/>
      </c>
      <c r="D14" s="8" t="str">
        <f>IF($B14="","",IF(VLOOKUP($B14,選手名簿!$A$9:$L$58,3)="","",VLOOKUP($B14,選手名簿!$A$9:$L$58,3)))</f>
        <v/>
      </c>
      <c r="E14" s="8" t="str">
        <f>IF($B14="","",IF(VLOOKUP($B14,選手名簿!$A$9:$L$58,4)="","",VLOOKUP($B14,選手名簿!$A$9:$L$58,4)))</f>
        <v/>
      </c>
      <c r="F14" s="8" t="str">
        <f>IF($B14="","",IF(VLOOKUP($B14,選手名簿!$A$9:$L$58,5)="","",VLOOKUP($B14,選手名簿!$A$9:$L$58,5)))</f>
        <v/>
      </c>
      <c r="G14" s="120"/>
    </row>
    <row r="15" spans="1:7" ht="21" customHeight="1" x14ac:dyDescent="0.15">
      <c r="A15" s="224" t="s">
        <v>32</v>
      </c>
      <c r="B15" s="66"/>
      <c r="C15" s="7" t="str">
        <f>IF($B15="","",IF(VLOOKUP($B15,選手名簿!$A$9:$L$58,2)="","",VLOOKUP($B15,選手名簿!$A$9:$L$58,2)))</f>
        <v/>
      </c>
      <c r="D15" s="7" t="str">
        <f>IF($B15="","",IF(VLOOKUP($B15,選手名簿!$A$9:$L$58,3)="","",VLOOKUP($B15,選手名簿!$A$9:$L$58,3)))</f>
        <v/>
      </c>
      <c r="E15" s="7" t="str">
        <f>IF($B15="","",IF(VLOOKUP($B15,選手名簿!$A$9:$L$58,4)="","",VLOOKUP($B15,選手名簿!$A$9:$L$58,4)))</f>
        <v/>
      </c>
      <c r="F15" s="7" t="str">
        <f>IF($B15="","",IF(VLOOKUP($B15,選手名簿!$A$9:$L$58,5)="","",VLOOKUP($B15,選手名簿!$A$9:$L$58,5)))</f>
        <v/>
      </c>
      <c r="G15" s="120"/>
    </row>
    <row r="16" spans="1:7" ht="21" customHeight="1" x14ac:dyDescent="0.15">
      <c r="A16" s="225"/>
      <c r="B16" s="67"/>
      <c r="C16" s="8" t="str">
        <f>IF($B16="","",IF(VLOOKUP($B16,選手名簿!$A$9:$L$58,2)="","",VLOOKUP($B16,選手名簿!$A$9:$L$58,2)))</f>
        <v/>
      </c>
      <c r="D16" s="8" t="str">
        <f>IF($B16="","",IF(VLOOKUP($B16,選手名簿!$A$9:$L$58,3)="","",VLOOKUP($B16,選手名簿!$A$9:$L$58,3)))</f>
        <v/>
      </c>
      <c r="E16" s="8" t="str">
        <f>IF($B16="","",IF(VLOOKUP($B16,選手名簿!$A$9:$L$58,4)="","",VLOOKUP($B16,選手名簿!$A$9:$L$58,4)))</f>
        <v/>
      </c>
      <c r="F16" s="8" t="str">
        <f>IF($B16="","",IF(VLOOKUP($B16,選手名簿!$A$9:$L$58,5)="","",VLOOKUP($B16,選手名簿!$A$9:$L$58,5)))</f>
        <v/>
      </c>
      <c r="G16" s="120"/>
    </row>
    <row r="17" spans="1:7" ht="21" customHeight="1" x14ac:dyDescent="0.15">
      <c r="A17" s="224" t="s">
        <v>33</v>
      </c>
      <c r="B17" s="66"/>
      <c r="C17" s="7" t="str">
        <f>IF($B17="","",IF(VLOOKUP($B17,選手名簿!$A$9:$L$58,2)="","",VLOOKUP($B17,選手名簿!$A$9:$L$58,2)))</f>
        <v/>
      </c>
      <c r="D17" s="7" t="str">
        <f>IF($B17="","",IF(VLOOKUP($B17,選手名簿!$A$9:$L$58,3)="","",VLOOKUP($B17,選手名簿!$A$9:$L$58,3)))</f>
        <v/>
      </c>
      <c r="E17" s="7" t="str">
        <f>IF($B17="","",IF(VLOOKUP($B17,選手名簿!$A$9:$L$58,4)="","",VLOOKUP($B17,選手名簿!$A$9:$L$58,4)))</f>
        <v/>
      </c>
      <c r="F17" s="7" t="str">
        <f>IF($B17="","",IF(VLOOKUP($B17,選手名簿!$A$9:$L$58,5)="","",VLOOKUP($B17,選手名簿!$A$9:$L$58,5)))</f>
        <v/>
      </c>
      <c r="G17" s="120"/>
    </row>
    <row r="18" spans="1:7" ht="21" customHeight="1" x14ac:dyDescent="0.15">
      <c r="A18" s="225"/>
      <c r="B18" s="67"/>
      <c r="C18" s="8" t="str">
        <f>IF($B18="","",IF(VLOOKUP($B18,選手名簿!$A$9:$L$58,2)="","",VLOOKUP($B18,選手名簿!$A$9:$L$58,2)))</f>
        <v/>
      </c>
      <c r="D18" s="8" t="str">
        <f>IF($B18="","",IF(VLOOKUP($B18,選手名簿!$A$9:$L$58,3)="","",VLOOKUP($B18,選手名簿!$A$9:$L$58,3)))</f>
        <v/>
      </c>
      <c r="E18" s="8" t="str">
        <f>IF($B18="","",IF(VLOOKUP($B18,選手名簿!$A$9:$L$58,4)="","",VLOOKUP($B18,選手名簿!$A$9:$L$58,4)))</f>
        <v/>
      </c>
      <c r="F18" s="8" t="str">
        <f>IF($B18="","",IF(VLOOKUP($B18,選手名簿!$A$9:$L$58,5)="","",VLOOKUP($B18,選手名簿!$A$9:$L$58,5)))</f>
        <v/>
      </c>
      <c r="G18" s="120"/>
    </row>
    <row r="19" spans="1:7" ht="21" customHeight="1" x14ac:dyDescent="0.15">
      <c r="A19" s="224" t="s">
        <v>34</v>
      </c>
      <c r="B19" s="66"/>
      <c r="C19" s="7" t="str">
        <f>IF($B19="","",IF(VLOOKUP($B19,選手名簿!$A$9:$L$58,2)="","",VLOOKUP($B19,選手名簿!$A$9:$L$58,2)))</f>
        <v/>
      </c>
      <c r="D19" s="7" t="str">
        <f>IF($B19="","",IF(VLOOKUP($B19,選手名簿!$A$9:$L$58,3)="","",VLOOKUP($B19,選手名簿!$A$9:$L$58,3)))</f>
        <v/>
      </c>
      <c r="E19" s="7" t="str">
        <f>IF($B19="","",IF(VLOOKUP($B19,選手名簿!$A$9:$L$58,4)="","",VLOOKUP($B19,選手名簿!$A$9:$L$58,4)))</f>
        <v/>
      </c>
      <c r="F19" s="7" t="str">
        <f>IF($B19="","",IF(VLOOKUP($B19,選手名簿!$A$9:$L$58,5)="","",VLOOKUP($B19,選手名簿!$A$9:$L$58,5)))</f>
        <v/>
      </c>
      <c r="G19" s="120"/>
    </row>
    <row r="20" spans="1:7" ht="21" customHeight="1" x14ac:dyDescent="0.15">
      <c r="A20" s="225"/>
      <c r="B20" s="67"/>
      <c r="C20" s="8" t="str">
        <f>IF($B20="","",IF(VLOOKUP($B20,選手名簿!$A$9:$L$58,2)="","",VLOOKUP($B20,選手名簿!$A$9:$L$58,2)))</f>
        <v/>
      </c>
      <c r="D20" s="8" t="str">
        <f>IF($B20="","",IF(VLOOKUP($B20,選手名簿!$A$9:$L$58,3)="","",VLOOKUP($B20,選手名簿!$A$9:$L$58,3)))</f>
        <v/>
      </c>
      <c r="E20" s="8" t="str">
        <f>IF($B20="","",IF(VLOOKUP($B20,選手名簿!$A$9:$L$58,4)="","",VLOOKUP($B20,選手名簿!$A$9:$L$58,4)))</f>
        <v/>
      </c>
      <c r="F20" s="8" t="str">
        <f>IF($B20="","",IF(VLOOKUP($B20,選手名簿!$A$9:$L$58,5)="","",VLOOKUP($B20,選手名簿!$A$9:$L$58,5)))</f>
        <v/>
      </c>
      <c r="G20" s="120"/>
    </row>
    <row r="21" spans="1:7" ht="21" customHeight="1" x14ac:dyDescent="0.15">
      <c r="A21" s="224" t="s">
        <v>35</v>
      </c>
      <c r="B21" s="66"/>
      <c r="C21" s="7" t="str">
        <f>IF($B21="","",IF(VLOOKUP($B21,選手名簿!$A$9:$L$58,2)="","",VLOOKUP($B21,選手名簿!$A$9:$L$58,2)))</f>
        <v/>
      </c>
      <c r="D21" s="7" t="str">
        <f>IF($B21="","",IF(VLOOKUP($B21,選手名簿!$A$9:$L$58,3)="","",VLOOKUP($B21,選手名簿!$A$9:$L$58,3)))</f>
        <v/>
      </c>
      <c r="E21" s="7" t="str">
        <f>IF($B21="","",IF(VLOOKUP($B21,選手名簿!$A$9:$L$58,4)="","",VLOOKUP($B21,選手名簿!$A$9:$L$58,4)))</f>
        <v/>
      </c>
      <c r="F21" s="7" t="str">
        <f>IF($B21="","",IF(VLOOKUP($B21,選手名簿!$A$9:$L$58,5)="","",VLOOKUP($B21,選手名簿!$A$9:$L$58,5)))</f>
        <v/>
      </c>
      <c r="G21" s="120"/>
    </row>
    <row r="22" spans="1:7" ht="21" customHeight="1" x14ac:dyDescent="0.15">
      <c r="A22" s="225"/>
      <c r="B22" s="67"/>
      <c r="C22" s="8" t="str">
        <f>IF($B22="","",IF(VLOOKUP($B22,選手名簿!$A$9:$L$58,2)="","",VLOOKUP($B22,選手名簿!$A$9:$L$58,2)))</f>
        <v/>
      </c>
      <c r="D22" s="8" t="str">
        <f>IF($B22="","",IF(VLOOKUP($B22,選手名簿!$A$9:$L$58,3)="","",VLOOKUP($B22,選手名簿!$A$9:$L$58,3)))</f>
        <v/>
      </c>
      <c r="E22" s="8" t="str">
        <f>IF($B22="","",IF(VLOOKUP($B22,選手名簿!$A$9:$L$58,4)="","",VLOOKUP($B22,選手名簿!$A$9:$L$58,4)))</f>
        <v/>
      </c>
      <c r="F22" s="8" t="str">
        <f>IF($B22="","",IF(VLOOKUP($B22,選手名簿!$A$9:$L$58,5)="","",VLOOKUP($B22,選手名簿!$A$9:$L$58,5)))</f>
        <v/>
      </c>
      <c r="G22" s="120"/>
    </row>
    <row r="23" spans="1:7" ht="21" customHeight="1" x14ac:dyDescent="0.15">
      <c r="A23" s="224" t="s">
        <v>36</v>
      </c>
      <c r="B23" s="66"/>
      <c r="C23" s="7" t="str">
        <f>IF($B23="","",IF(VLOOKUP($B23,選手名簿!$A$9:$L$58,2)="","",VLOOKUP($B23,選手名簿!$A$9:$L$58,2)))</f>
        <v/>
      </c>
      <c r="D23" s="7" t="str">
        <f>IF($B23="","",IF(VLOOKUP($B23,選手名簿!$A$9:$L$58,3)="","",VLOOKUP($B23,選手名簿!$A$9:$L$58,3)))</f>
        <v/>
      </c>
      <c r="E23" s="7" t="str">
        <f>IF($B23="","",IF(VLOOKUP($B23,選手名簿!$A$9:$L$58,4)="","",VLOOKUP($B23,選手名簿!$A$9:$L$58,4)))</f>
        <v/>
      </c>
      <c r="F23" s="7" t="str">
        <f>IF($B23="","",IF(VLOOKUP($B23,選手名簿!$A$9:$L$58,5)="","",VLOOKUP($B23,選手名簿!$A$9:$L$58,5)))</f>
        <v/>
      </c>
      <c r="G23" s="120"/>
    </row>
    <row r="24" spans="1:7" ht="21" customHeight="1" x14ac:dyDescent="0.15">
      <c r="A24" s="225"/>
      <c r="B24" s="67"/>
      <c r="C24" s="8" t="str">
        <f>IF($B24="","",IF(VLOOKUP($B24,選手名簿!$A$9:$L$58,2)="","",VLOOKUP($B24,選手名簿!$A$9:$L$58,2)))</f>
        <v/>
      </c>
      <c r="D24" s="8" t="str">
        <f>IF($B24="","",IF(VLOOKUP($B24,選手名簿!$A$9:$L$58,3)="","",VLOOKUP($B24,選手名簿!$A$9:$L$58,3)))</f>
        <v/>
      </c>
      <c r="E24" s="8" t="str">
        <f>IF($B24="","",IF(VLOOKUP($B24,選手名簿!$A$9:$L$58,4)="","",VLOOKUP($B24,選手名簿!$A$9:$L$58,4)))</f>
        <v/>
      </c>
      <c r="F24" s="8" t="str">
        <f>IF($B24="","",IF(VLOOKUP($B24,選手名簿!$A$9:$L$58,5)="","",VLOOKUP($B24,選手名簿!$A$9:$L$58,5)))</f>
        <v/>
      </c>
      <c r="G24" s="120"/>
    </row>
    <row r="25" spans="1:7" ht="21" customHeight="1" x14ac:dyDescent="0.15">
      <c r="A25" s="224" t="s">
        <v>37</v>
      </c>
      <c r="B25" s="66"/>
      <c r="C25" s="7" t="str">
        <f>IF($B25="","",IF(VLOOKUP($B25,選手名簿!$A$9:$L$58,2)="","",VLOOKUP($B25,選手名簿!$A$9:$L$58,2)))</f>
        <v/>
      </c>
      <c r="D25" s="7" t="str">
        <f>IF($B25="","",IF(VLOOKUP($B25,選手名簿!$A$9:$L$58,3)="","",VLOOKUP($B25,選手名簿!$A$9:$L$58,3)))</f>
        <v/>
      </c>
      <c r="E25" s="7" t="str">
        <f>IF($B25="","",IF(VLOOKUP($B25,選手名簿!$A$9:$L$58,4)="","",VLOOKUP($B25,選手名簿!$A$9:$L$58,4)))</f>
        <v/>
      </c>
      <c r="F25" s="7" t="str">
        <f>IF($B25="","",IF(VLOOKUP($B25,選手名簿!$A$9:$L$58,5)="","",VLOOKUP($B25,選手名簿!$A$9:$L$58,5)))</f>
        <v/>
      </c>
      <c r="G25" s="120"/>
    </row>
    <row r="26" spans="1:7" ht="21" customHeight="1" x14ac:dyDescent="0.15">
      <c r="A26" s="225"/>
      <c r="B26" s="67"/>
      <c r="C26" s="8" t="str">
        <f>IF($B26="","",IF(VLOOKUP($B26,選手名簿!$A$9:$L$58,2)="","",VLOOKUP($B26,選手名簿!$A$9:$L$58,2)))</f>
        <v/>
      </c>
      <c r="D26" s="8" t="str">
        <f>IF($B26="","",IF(VLOOKUP($B26,選手名簿!$A$9:$L$58,3)="","",VLOOKUP($B26,選手名簿!$A$9:$L$58,3)))</f>
        <v/>
      </c>
      <c r="E26" s="8" t="str">
        <f>IF($B26="","",IF(VLOOKUP($B26,選手名簿!$A$9:$L$58,4)="","",VLOOKUP($B26,選手名簿!$A$9:$L$58,4)))</f>
        <v/>
      </c>
      <c r="F26" s="8" t="str">
        <f>IF($B26="","",IF(VLOOKUP($B26,選手名簿!$A$9:$L$58,5)="","",VLOOKUP($B26,選手名簿!$A$9:$L$58,5)))</f>
        <v/>
      </c>
      <c r="G26" s="120"/>
    </row>
    <row r="27" spans="1:7" ht="21" customHeight="1" x14ac:dyDescent="0.15">
      <c r="A27" s="224" t="s">
        <v>38</v>
      </c>
      <c r="B27" s="66"/>
      <c r="C27" s="7" t="str">
        <f>IF($B27="","",IF(VLOOKUP($B27,選手名簿!$A$9:$L$58,2)="","",VLOOKUP($B27,選手名簿!$A$9:$L$58,2)))</f>
        <v/>
      </c>
      <c r="D27" s="7" t="str">
        <f>IF($B27="","",IF(VLOOKUP($B27,選手名簿!$A$9:$L$58,3)="","",VLOOKUP($B27,選手名簿!$A$9:$L$58,3)))</f>
        <v/>
      </c>
      <c r="E27" s="7" t="str">
        <f>IF($B27="","",IF(VLOOKUP($B27,選手名簿!$A$9:$L$58,4)="","",VLOOKUP($B27,選手名簿!$A$9:$L$58,4)))</f>
        <v/>
      </c>
      <c r="F27" s="7" t="str">
        <f>IF($B27="","",IF(VLOOKUP($B27,選手名簿!$A$9:$L$58,5)="","",VLOOKUP($B27,選手名簿!$A$9:$L$58,5)))</f>
        <v/>
      </c>
      <c r="G27" s="120"/>
    </row>
    <row r="28" spans="1:7" ht="21" customHeight="1" x14ac:dyDescent="0.15">
      <c r="A28" s="225"/>
      <c r="B28" s="67"/>
      <c r="C28" s="8" t="str">
        <f>IF($B28="","",IF(VLOOKUP($B28,選手名簿!$A$9:$L$58,2)="","",VLOOKUP($B28,選手名簿!$A$9:$L$58,2)))</f>
        <v/>
      </c>
      <c r="D28" s="8" t="str">
        <f>IF($B28="","",IF(VLOOKUP($B28,選手名簿!$A$9:$L$58,3)="","",VLOOKUP($B28,選手名簿!$A$9:$L$58,3)))</f>
        <v/>
      </c>
      <c r="E28" s="8" t="str">
        <f>IF($B28="","",IF(VLOOKUP($B28,選手名簿!$A$9:$L$58,4)="","",VLOOKUP($B28,選手名簿!$A$9:$L$58,4)))</f>
        <v/>
      </c>
      <c r="F28" s="8" t="str">
        <f>IF($B28="","",IF(VLOOKUP($B28,選手名簿!$A$9:$L$58,5)="","",VLOOKUP($B28,選手名簿!$A$9:$L$58,5)))</f>
        <v/>
      </c>
      <c r="G28" s="120"/>
    </row>
    <row r="29" spans="1:7" ht="21" customHeight="1" x14ac:dyDescent="0.15">
      <c r="A29" s="224" t="s">
        <v>39</v>
      </c>
      <c r="B29" s="66"/>
      <c r="C29" s="7" t="str">
        <f>IF($B29="","",IF(VLOOKUP($B29,選手名簿!$A$9:$L$58,2)="","",VLOOKUP($B29,選手名簿!$A$9:$L$58,2)))</f>
        <v/>
      </c>
      <c r="D29" s="7" t="str">
        <f>IF($B29="","",IF(VLOOKUP($B29,選手名簿!$A$9:$L$58,3)="","",VLOOKUP($B29,選手名簿!$A$9:$L$58,3)))</f>
        <v/>
      </c>
      <c r="E29" s="7" t="str">
        <f>IF($B29="","",IF(VLOOKUP($B29,選手名簿!$A$9:$L$58,4)="","",VLOOKUP($B29,選手名簿!$A$9:$L$58,4)))</f>
        <v/>
      </c>
      <c r="F29" s="7" t="str">
        <f>IF($B29="","",IF(VLOOKUP($B29,選手名簿!$A$9:$L$58,5)="","",VLOOKUP($B29,選手名簿!$A$9:$L$58,5)))</f>
        <v/>
      </c>
      <c r="G29" s="120"/>
    </row>
    <row r="30" spans="1:7" ht="21" customHeight="1" x14ac:dyDescent="0.15">
      <c r="A30" s="225"/>
      <c r="B30" s="67"/>
      <c r="C30" s="8" t="str">
        <f>IF($B30="","",IF(VLOOKUP($B30,選手名簿!$A$9:$L$58,2)="","",VLOOKUP($B30,選手名簿!$A$9:$L$58,2)))</f>
        <v/>
      </c>
      <c r="D30" s="8" t="str">
        <f>IF($B30="","",IF(VLOOKUP($B30,選手名簿!$A$9:$L$58,3)="","",VLOOKUP($B30,選手名簿!$A$9:$L$58,3)))</f>
        <v/>
      </c>
      <c r="E30" s="8" t="str">
        <f>IF($B30="","",IF(VLOOKUP($B30,選手名簿!$A$9:$L$58,4)="","",VLOOKUP($B30,選手名簿!$A$9:$L$58,4)))</f>
        <v/>
      </c>
      <c r="F30" s="8" t="str">
        <f>IF($B30="","",IF(VLOOKUP($B30,選手名簿!$A$9:$L$58,5)="","",VLOOKUP($B30,選手名簿!$A$9:$L$58,5)))</f>
        <v/>
      </c>
      <c r="G30" s="120"/>
    </row>
    <row r="31" spans="1:7" ht="21" customHeight="1" x14ac:dyDescent="0.15">
      <c r="A31" s="224" t="s">
        <v>40</v>
      </c>
      <c r="B31" s="66"/>
      <c r="C31" s="7" t="str">
        <f>IF($B31="","",IF(VLOOKUP($B31,選手名簿!$A$9:$L$58,2)="","",VLOOKUP($B31,選手名簿!$A$9:$L$58,2)))</f>
        <v/>
      </c>
      <c r="D31" s="7" t="str">
        <f>IF($B31="","",IF(VLOOKUP($B31,選手名簿!$A$9:$L$58,3)="","",VLOOKUP($B31,選手名簿!$A$9:$L$58,3)))</f>
        <v/>
      </c>
      <c r="E31" s="7" t="str">
        <f>IF($B31="","",IF(VLOOKUP($B31,選手名簿!$A$9:$L$58,4)="","",VLOOKUP($B31,選手名簿!$A$9:$L$58,4)))</f>
        <v/>
      </c>
      <c r="F31" s="7" t="str">
        <f>IF($B31="","",IF(VLOOKUP($B31,選手名簿!$A$9:$L$58,5)="","",VLOOKUP($B31,選手名簿!$A$9:$L$58,5)))</f>
        <v/>
      </c>
      <c r="G31" s="120"/>
    </row>
    <row r="32" spans="1:7" ht="21" customHeight="1" x14ac:dyDescent="0.15">
      <c r="A32" s="225"/>
      <c r="B32" s="67"/>
      <c r="C32" s="8" t="str">
        <f>IF($B32="","",IF(VLOOKUP($B32,選手名簿!$A$9:$L$58,2)="","",VLOOKUP($B32,選手名簿!$A$9:$L$58,2)))</f>
        <v/>
      </c>
      <c r="D32" s="8" t="str">
        <f>IF($B32="","",IF(VLOOKUP($B32,選手名簿!$A$9:$L$58,3)="","",VLOOKUP($B32,選手名簿!$A$9:$L$58,3)))</f>
        <v/>
      </c>
      <c r="E32" s="8" t="str">
        <f>IF($B32="","",IF(VLOOKUP($B32,選手名簿!$A$9:$L$58,4)="","",VLOOKUP($B32,選手名簿!$A$9:$L$58,4)))</f>
        <v/>
      </c>
      <c r="F32" s="8" t="str">
        <f>IF($B32="","",IF(VLOOKUP($B32,選手名簿!$A$9:$L$58,5)="","",VLOOKUP($B32,選手名簿!$A$9:$L$58,5)))</f>
        <v/>
      </c>
      <c r="G32" s="120"/>
    </row>
    <row r="33" spans="1:7" ht="21" customHeight="1" x14ac:dyDescent="0.15">
      <c r="A33" s="224" t="s">
        <v>41</v>
      </c>
      <c r="B33" s="66"/>
      <c r="C33" s="7" t="str">
        <f>IF($B33="","",IF(VLOOKUP($B33,選手名簿!$A$9:$L$58,2)="","",VLOOKUP($B33,選手名簿!$A$9:$L$58,2)))</f>
        <v/>
      </c>
      <c r="D33" s="7" t="str">
        <f>IF($B33="","",IF(VLOOKUP($B33,選手名簿!$A$9:$L$58,3)="","",VLOOKUP($B33,選手名簿!$A$9:$L$58,3)))</f>
        <v/>
      </c>
      <c r="E33" s="7" t="str">
        <f>IF($B33="","",IF(VLOOKUP($B33,選手名簿!$A$9:$L$58,4)="","",VLOOKUP($B33,選手名簿!$A$9:$L$58,4)))</f>
        <v/>
      </c>
      <c r="F33" s="7" t="str">
        <f>IF($B33="","",IF(VLOOKUP($B33,選手名簿!$A$9:$L$58,5)="","",VLOOKUP($B33,選手名簿!$A$9:$L$58,5)))</f>
        <v/>
      </c>
      <c r="G33" s="120"/>
    </row>
    <row r="34" spans="1:7" ht="21" customHeight="1" x14ac:dyDescent="0.15">
      <c r="A34" s="225"/>
      <c r="B34" s="67"/>
      <c r="C34" s="8" t="str">
        <f>IF($B34="","",IF(VLOOKUP($B34,選手名簿!$A$9:$L$58,2)="","",VLOOKUP($B34,選手名簿!$A$9:$L$58,2)))</f>
        <v/>
      </c>
      <c r="D34" s="8" t="str">
        <f>IF($B34="","",IF(VLOOKUP($B34,選手名簿!$A$9:$L$58,3)="","",VLOOKUP($B34,選手名簿!$A$9:$L$58,3)))</f>
        <v/>
      </c>
      <c r="E34" s="8" t="str">
        <f>IF($B34="","",IF(VLOOKUP($B34,選手名簿!$A$9:$L$58,4)="","",VLOOKUP($B34,選手名簿!$A$9:$L$58,4)))</f>
        <v/>
      </c>
      <c r="F34" s="8" t="str">
        <f>IF($B34="","",IF(VLOOKUP($B34,選手名簿!$A$9:$L$58,5)="","",VLOOKUP($B34,選手名簿!$A$9:$L$58,5)))</f>
        <v/>
      </c>
      <c r="G34" s="120"/>
    </row>
    <row r="38" spans="1:7" x14ac:dyDescent="0.15">
      <c r="B38" t="s">
        <v>24</v>
      </c>
    </row>
    <row r="40" spans="1:7" x14ac:dyDescent="0.15">
      <c r="B40" s="222" t="str">
        <f>選手名簿!I3</f>
        <v>２０２２年５月●日　　</v>
      </c>
      <c r="C40" s="222"/>
    </row>
    <row r="42" spans="1:7" x14ac:dyDescent="0.15">
      <c r="A42" s="5"/>
      <c r="B42" t="s">
        <v>137</v>
      </c>
      <c r="E42" s="5"/>
      <c r="F42" s="5"/>
      <c r="G42" t="s">
        <v>25</v>
      </c>
    </row>
  </sheetData>
  <sheetProtection selectLockedCells="1"/>
  <mergeCells count="20"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  <mergeCell ref="A11:A12"/>
    <mergeCell ref="A13:A14"/>
    <mergeCell ref="A15:A16"/>
    <mergeCell ref="A17:A18"/>
    <mergeCell ref="C9:D9"/>
    <mergeCell ref="A1:B1"/>
    <mergeCell ref="B3:E3"/>
    <mergeCell ref="B5:C5"/>
    <mergeCell ref="A9:A10"/>
    <mergeCell ref="B9:B10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-0.249977111117893"/>
  </sheetPr>
  <dimension ref="A1:G42"/>
  <sheetViews>
    <sheetView workbookViewId="0">
      <selection activeCell="B11" sqref="B11"/>
    </sheetView>
  </sheetViews>
  <sheetFormatPr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7" x14ac:dyDescent="0.15">
      <c r="A1" s="223" t="s">
        <v>141</v>
      </c>
      <c r="B1" s="223"/>
    </row>
    <row r="3" spans="1:7" x14ac:dyDescent="0.15">
      <c r="B3" s="230" t="str">
        <f>MT!B3</f>
        <v>第４回　東海地区教職員バドミントン選手権大会　参加申込書</v>
      </c>
      <c r="C3" s="230"/>
      <c r="D3" s="230"/>
      <c r="E3" s="230"/>
    </row>
    <row r="4" spans="1:7" ht="14.25" thickBot="1" x14ac:dyDescent="0.2"/>
    <row r="5" spans="1:7" ht="14.25" thickBot="1" x14ac:dyDescent="0.2">
      <c r="B5" s="233" t="s">
        <v>50</v>
      </c>
      <c r="C5" s="234"/>
      <c r="D5" s="125" t="s">
        <v>163</v>
      </c>
      <c r="E5" s="1" t="s">
        <v>0</v>
      </c>
      <c r="F5" s="6">
        <f>選手名簿!$B$3</f>
        <v>0</v>
      </c>
    </row>
    <row r="7" spans="1:7" x14ac:dyDescent="0.15">
      <c r="A7" s="124" t="s">
        <v>162</v>
      </c>
      <c r="G7" s="123" t="s">
        <v>159</v>
      </c>
    </row>
    <row r="8" spans="1:7" x14ac:dyDescent="0.15">
      <c r="B8" s="94" t="s">
        <v>13</v>
      </c>
      <c r="G8" s="119" t="s">
        <v>13</v>
      </c>
    </row>
    <row r="9" spans="1:7" x14ac:dyDescent="0.15">
      <c r="A9" s="226"/>
      <c r="B9" s="224" t="s">
        <v>1</v>
      </c>
      <c r="C9" s="141" t="s">
        <v>4</v>
      </c>
      <c r="D9" s="141"/>
      <c r="E9" s="141" t="s">
        <v>3</v>
      </c>
      <c r="F9" s="141"/>
      <c r="G9" s="129" t="s">
        <v>164</v>
      </c>
    </row>
    <row r="10" spans="1:7" x14ac:dyDescent="0.15">
      <c r="A10" s="226"/>
      <c r="B10" s="225"/>
      <c r="C10" s="2" t="s">
        <v>5</v>
      </c>
      <c r="D10" s="2" t="s">
        <v>6</v>
      </c>
      <c r="E10" s="2" t="s">
        <v>5</v>
      </c>
      <c r="F10" s="2" t="s">
        <v>6</v>
      </c>
      <c r="G10" s="119" t="s">
        <v>13</v>
      </c>
    </row>
    <row r="11" spans="1:7" ht="21" customHeight="1" x14ac:dyDescent="0.15">
      <c r="A11" s="224" t="s">
        <v>30</v>
      </c>
      <c r="B11" s="66"/>
      <c r="C11" s="7" t="str">
        <f>IF($B11="","",IF(VLOOKUP($B11,選手名簿!$A$9:$L$58,2)="","",VLOOKUP($B11,選手名簿!$A$9:$L$58,2)))</f>
        <v/>
      </c>
      <c r="D11" s="7" t="str">
        <f>IF($B11="","",IF(VLOOKUP($B11,選手名簿!$A$9:$L$58,3)="","",VLOOKUP($B11,選手名簿!$A$9:$L$58,3)))</f>
        <v/>
      </c>
      <c r="E11" s="7" t="str">
        <f>IF($B11="","",IF(VLOOKUP($B11,選手名簿!$A$9:$L$58,4)="","",VLOOKUP($B11,選手名簿!$A$9:$L$58,4)))</f>
        <v/>
      </c>
      <c r="F11" s="7" t="str">
        <f>IF($B11="","",IF(VLOOKUP($B11,選手名簿!$A$9:$L$58,5)="","",VLOOKUP($B11,選手名簿!$A$9:$L$58,5)))</f>
        <v/>
      </c>
      <c r="G11" s="126"/>
    </row>
    <row r="12" spans="1:7" ht="21" customHeight="1" x14ac:dyDescent="0.15">
      <c r="A12" s="225"/>
      <c r="B12" s="67"/>
      <c r="C12" s="8" t="str">
        <f>IF($B12="","",IF(VLOOKUP($B12,選手名簿!$A$9:$L$58,2)="","",VLOOKUP($B12,選手名簿!$A$9:$L$58,2)))</f>
        <v/>
      </c>
      <c r="D12" s="8" t="str">
        <f>IF($B12="","",IF(VLOOKUP($B12,選手名簿!$A$9:$L$58,3)="","",VLOOKUP($B12,選手名簿!$A$9:$L$58,3)))</f>
        <v/>
      </c>
      <c r="E12" s="8" t="str">
        <f>IF($B12="","",IF(VLOOKUP($B12,選手名簿!$A$9:$L$58,4)="","",VLOOKUP($B12,選手名簿!$A$9:$L$58,4)))</f>
        <v/>
      </c>
      <c r="F12" s="8" t="str">
        <f>IF($B12="","",IF(VLOOKUP($B12,選手名簿!$A$9:$L$58,5)="","",VLOOKUP($B12,選手名簿!$A$9:$L$58,5)))</f>
        <v/>
      </c>
      <c r="G12" s="126"/>
    </row>
    <row r="13" spans="1:7" ht="21" customHeight="1" x14ac:dyDescent="0.15">
      <c r="A13" s="224" t="s">
        <v>31</v>
      </c>
      <c r="B13" s="66"/>
      <c r="C13" s="7" t="str">
        <f>IF($B13="","",IF(VLOOKUP($B13,選手名簿!$A$9:$L$58,2)="","",VLOOKUP($B13,選手名簿!$A$9:$L$58,2)))</f>
        <v/>
      </c>
      <c r="D13" s="7" t="str">
        <f>IF($B13="","",IF(VLOOKUP($B13,選手名簿!$A$9:$L$58,3)="","",VLOOKUP($B13,選手名簿!$A$9:$L$58,3)))</f>
        <v/>
      </c>
      <c r="E13" s="7" t="str">
        <f>IF($B13="","",IF(VLOOKUP($B13,選手名簿!$A$9:$L$58,4)="","",VLOOKUP($B13,選手名簿!$A$9:$L$58,4)))</f>
        <v/>
      </c>
      <c r="F13" s="7" t="str">
        <f>IF($B13="","",IF(VLOOKUP($B13,選手名簿!$A$9:$L$58,5)="","",VLOOKUP($B13,選手名簿!$A$9:$L$58,5)))</f>
        <v/>
      </c>
      <c r="G13" s="126"/>
    </row>
    <row r="14" spans="1:7" ht="21" customHeight="1" x14ac:dyDescent="0.15">
      <c r="A14" s="225"/>
      <c r="B14" s="67"/>
      <c r="C14" s="8" t="str">
        <f>IF($B14="","",IF(VLOOKUP($B14,選手名簿!$A$9:$L$58,2)="","",VLOOKUP($B14,選手名簿!$A$9:$L$58,2)))</f>
        <v/>
      </c>
      <c r="D14" s="8" t="str">
        <f>IF($B14="","",IF(VLOOKUP($B14,選手名簿!$A$9:$L$58,3)="","",VLOOKUP($B14,選手名簿!$A$9:$L$58,3)))</f>
        <v/>
      </c>
      <c r="E14" s="8" t="str">
        <f>IF($B14="","",IF(VLOOKUP($B14,選手名簿!$A$9:$L$58,4)="","",VLOOKUP($B14,選手名簿!$A$9:$L$58,4)))</f>
        <v/>
      </c>
      <c r="F14" s="8" t="str">
        <f>IF($B14="","",IF(VLOOKUP($B14,選手名簿!$A$9:$L$58,5)="","",VLOOKUP($B14,選手名簿!$A$9:$L$58,5)))</f>
        <v/>
      </c>
      <c r="G14" s="126"/>
    </row>
    <row r="15" spans="1:7" ht="21" customHeight="1" x14ac:dyDescent="0.15">
      <c r="A15" s="224" t="s">
        <v>32</v>
      </c>
      <c r="B15" s="66"/>
      <c r="C15" s="7" t="str">
        <f>IF($B15="","",IF(VLOOKUP($B15,選手名簿!$A$9:$L$58,2)="","",VLOOKUP($B15,選手名簿!$A$9:$L$58,2)))</f>
        <v/>
      </c>
      <c r="D15" s="7" t="str">
        <f>IF($B15="","",IF(VLOOKUP($B15,選手名簿!$A$9:$L$58,3)="","",VLOOKUP($B15,選手名簿!$A$9:$L$58,3)))</f>
        <v/>
      </c>
      <c r="E15" s="7" t="str">
        <f>IF($B15="","",IF(VLOOKUP($B15,選手名簿!$A$9:$L$58,4)="","",VLOOKUP($B15,選手名簿!$A$9:$L$58,4)))</f>
        <v/>
      </c>
      <c r="F15" s="7" t="str">
        <f>IF($B15="","",IF(VLOOKUP($B15,選手名簿!$A$9:$L$58,5)="","",VLOOKUP($B15,選手名簿!$A$9:$L$58,5)))</f>
        <v/>
      </c>
      <c r="G15" s="126"/>
    </row>
    <row r="16" spans="1:7" ht="21" customHeight="1" x14ac:dyDescent="0.15">
      <c r="A16" s="225"/>
      <c r="B16" s="67"/>
      <c r="C16" s="8" t="str">
        <f>IF($B16="","",IF(VLOOKUP($B16,選手名簿!$A$9:$L$58,2)="","",VLOOKUP($B16,選手名簿!$A$9:$L$58,2)))</f>
        <v/>
      </c>
      <c r="D16" s="8" t="str">
        <f>IF($B16="","",IF(VLOOKUP($B16,選手名簿!$A$9:$L$58,3)="","",VLOOKUP($B16,選手名簿!$A$9:$L$58,3)))</f>
        <v/>
      </c>
      <c r="E16" s="8" t="str">
        <f>IF($B16="","",IF(VLOOKUP($B16,選手名簿!$A$9:$L$58,4)="","",VLOOKUP($B16,選手名簿!$A$9:$L$58,4)))</f>
        <v/>
      </c>
      <c r="F16" s="8" t="str">
        <f>IF($B16="","",IF(VLOOKUP($B16,選手名簿!$A$9:$L$58,5)="","",VLOOKUP($B16,選手名簿!$A$9:$L$58,5)))</f>
        <v/>
      </c>
      <c r="G16" s="126"/>
    </row>
    <row r="17" spans="1:7" ht="21" customHeight="1" x14ac:dyDescent="0.15">
      <c r="A17" s="224" t="s">
        <v>33</v>
      </c>
      <c r="B17" s="66"/>
      <c r="C17" s="7" t="str">
        <f>IF($B17="","",IF(VLOOKUP($B17,選手名簿!$A$9:$L$58,2)="","",VLOOKUP($B17,選手名簿!$A$9:$L$58,2)))</f>
        <v/>
      </c>
      <c r="D17" s="7" t="str">
        <f>IF($B17="","",IF(VLOOKUP($B17,選手名簿!$A$9:$L$58,3)="","",VLOOKUP($B17,選手名簿!$A$9:$L$58,3)))</f>
        <v/>
      </c>
      <c r="E17" s="7" t="str">
        <f>IF($B17="","",IF(VLOOKUP($B17,選手名簿!$A$9:$L$58,4)="","",VLOOKUP($B17,選手名簿!$A$9:$L$58,4)))</f>
        <v/>
      </c>
      <c r="F17" s="7" t="str">
        <f>IF($B17="","",IF(VLOOKUP($B17,選手名簿!$A$9:$L$58,5)="","",VLOOKUP($B17,選手名簿!$A$9:$L$58,5)))</f>
        <v/>
      </c>
      <c r="G17" s="126"/>
    </row>
    <row r="18" spans="1:7" ht="21" customHeight="1" x14ac:dyDescent="0.15">
      <c r="A18" s="225"/>
      <c r="B18" s="67"/>
      <c r="C18" s="8" t="str">
        <f>IF($B18="","",IF(VLOOKUP($B18,選手名簿!$A$9:$L$58,2)="","",VLOOKUP($B18,選手名簿!$A$9:$L$58,2)))</f>
        <v/>
      </c>
      <c r="D18" s="8" t="str">
        <f>IF($B18="","",IF(VLOOKUP($B18,選手名簿!$A$9:$L$58,3)="","",VLOOKUP($B18,選手名簿!$A$9:$L$58,3)))</f>
        <v/>
      </c>
      <c r="E18" s="8" t="str">
        <f>IF($B18="","",IF(VLOOKUP($B18,選手名簿!$A$9:$L$58,4)="","",VLOOKUP($B18,選手名簿!$A$9:$L$58,4)))</f>
        <v/>
      </c>
      <c r="F18" s="8" t="str">
        <f>IF($B18="","",IF(VLOOKUP($B18,選手名簿!$A$9:$L$58,5)="","",VLOOKUP($B18,選手名簿!$A$9:$L$58,5)))</f>
        <v/>
      </c>
      <c r="G18" s="126"/>
    </row>
    <row r="19" spans="1:7" ht="21" customHeight="1" x14ac:dyDescent="0.15">
      <c r="A19" s="224" t="s">
        <v>34</v>
      </c>
      <c r="B19" s="66"/>
      <c r="C19" s="7" t="str">
        <f>IF($B19="","",IF(VLOOKUP($B19,選手名簿!$A$9:$L$58,2)="","",VLOOKUP($B19,選手名簿!$A$9:$L$58,2)))</f>
        <v/>
      </c>
      <c r="D19" s="7" t="str">
        <f>IF($B19="","",IF(VLOOKUP($B19,選手名簿!$A$9:$L$58,3)="","",VLOOKUP($B19,選手名簿!$A$9:$L$58,3)))</f>
        <v/>
      </c>
      <c r="E19" s="7" t="str">
        <f>IF($B19="","",IF(VLOOKUP($B19,選手名簿!$A$9:$L$58,4)="","",VLOOKUP($B19,選手名簿!$A$9:$L$58,4)))</f>
        <v/>
      </c>
      <c r="F19" s="7" t="str">
        <f>IF($B19="","",IF(VLOOKUP($B19,選手名簿!$A$9:$L$58,5)="","",VLOOKUP($B19,選手名簿!$A$9:$L$58,5)))</f>
        <v/>
      </c>
      <c r="G19" s="126"/>
    </row>
    <row r="20" spans="1:7" ht="21" customHeight="1" x14ac:dyDescent="0.15">
      <c r="A20" s="225"/>
      <c r="B20" s="67"/>
      <c r="C20" s="8" t="str">
        <f>IF($B20="","",IF(VLOOKUP($B20,選手名簿!$A$9:$L$58,2)="","",VLOOKUP($B20,選手名簿!$A$9:$L$58,2)))</f>
        <v/>
      </c>
      <c r="D20" s="8" t="str">
        <f>IF($B20="","",IF(VLOOKUP($B20,選手名簿!$A$9:$L$58,3)="","",VLOOKUP($B20,選手名簿!$A$9:$L$58,3)))</f>
        <v/>
      </c>
      <c r="E20" s="8" t="str">
        <f>IF($B20="","",IF(VLOOKUP($B20,選手名簿!$A$9:$L$58,4)="","",VLOOKUP($B20,選手名簿!$A$9:$L$58,4)))</f>
        <v/>
      </c>
      <c r="F20" s="8" t="str">
        <f>IF($B20="","",IF(VLOOKUP($B20,選手名簿!$A$9:$L$58,5)="","",VLOOKUP($B20,選手名簿!$A$9:$L$58,5)))</f>
        <v/>
      </c>
      <c r="G20" s="126"/>
    </row>
    <row r="21" spans="1:7" ht="21" customHeight="1" x14ac:dyDescent="0.15">
      <c r="A21" s="224" t="s">
        <v>35</v>
      </c>
      <c r="B21" s="66"/>
      <c r="C21" s="7" t="str">
        <f>IF($B21="","",IF(VLOOKUP($B21,選手名簿!$A$9:$L$58,2)="","",VLOOKUP($B21,選手名簿!$A$9:$L$58,2)))</f>
        <v/>
      </c>
      <c r="D21" s="7" t="str">
        <f>IF($B21="","",IF(VLOOKUP($B21,選手名簿!$A$9:$L$58,3)="","",VLOOKUP($B21,選手名簿!$A$9:$L$58,3)))</f>
        <v/>
      </c>
      <c r="E21" s="7" t="str">
        <f>IF($B21="","",IF(VLOOKUP($B21,選手名簿!$A$9:$L$58,4)="","",VLOOKUP($B21,選手名簿!$A$9:$L$58,4)))</f>
        <v/>
      </c>
      <c r="F21" s="7" t="str">
        <f>IF($B21="","",IF(VLOOKUP($B21,選手名簿!$A$9:$L$58,5)="","",VLOOKUP($B21,選手名簿!$A$9:$L$58,5)))</f>
        <v/>
      </c>
      <c r="G21" s="126"/>
    </row>
    <row r="22" spans="1:7" ht="21" customHeight="1" x14ac:dyDescent="0.15">
      <c r="A22" s="225"/>
      <c r="B22" s="67"/>
      <c r="C22" s="8" t="str">
        <f>IF($B22="","",IF(VLOOKUP($B22,選手名簿!$A$9:$L$58,2)="","",VLOOKUP($B22,選手名簿!$A$9:$L$58,2)))</f>
        <v/>
      </c>
      <c r="D22" s="8" t="str">
        <f>IF($B22="","",IF(VLOOKUP($B22,選手名簿!$A$9:$L$58,3)="","",VLOOKUP($B22,選手名簿!$A$9:$L$58,3)))</f>
        <v/>
      </c>
      <c r="E22" s="8" t="str">
        <f>IF($B22="","",IF(VLOOKUP($B22,選手名簿!$A$9:$L$58,4)="","",VLOOKUP($B22,選手名簿!$A$9:$L$58,4)))</f>
        <v/>
      </c>
      <c r="F22" s="8" t="str">
        <f>IF($B22="","",IF(VLOOKUP($B22,選手名簿!$A$9:$L$58,5)="","",VLOOKUP($B22,選手名簿!$A$9:$L$58,5)))</f>
        <v/>
      </c>
      <c r="G22" s="126"/>
    </row>
    <row r="23" spans="1:7" ht="21" customHeight="1" x14ac:dyDescent="0.15">
      <c r="A23" s="224" t="s">
        <v>36</v>
      </c>
      <c r="B23" s="66"/>
      <c r="C23" s="7" t="str">
        <f>IF($B23="","",IF(VLOOKUP($B23,選手名簿!$A$9:$L$58,2)="","",VLOOKUP($B23,選手名簿!$A$9:$L$58,2)))</f>
        <v/>
      </c>
      <c r="D23" s="7" t="str">
        <f>IF($B23="","",IF(VLOOKUP($B23,選手名簿!$A$9:$L$58,3)="","",VLOOKUP($B23,選手名簿!$A$9:$L$58,3)))</f>
        <v/>
      </c>
      <c r="E23" s="7" t="str">
        <f>IF($B23="","",IF(VLOOKUP($B23,選手名簿!$A$9:$L$58,4)="","",VLOOKUP($B23,選手名簿!$A$9:$L$58,4)))</f>
        <v/>
      </c>
      <c r="F23" s="7" t="str">
        <f>IF($B23="","",IF(VLOOKUP($B23,選手名簿!$A$9:$L$58,5)="","",VLOOKUP($B23,選手名簿!$A$9:$L$58,5)))</f>
        <v/>
      </c>
      <c r="G23" s="126"/>
    </row>
    <row r="24" spans="1:7" ht="21" customHeight="1" x14ac:dyDescent="0.15">
      <c r="A24" s="225"/>
      <c r="B24" s="67"/>
      <c r="C24" s="8" t="str">
        <f>IF($B24="","",IF(VLOOKUP($B24,選手名簿!$A$9:$L$58,2)="","",VLOOKUP($B24,選手名簿!$A$9:$L$58,2)))</f>
        <v/>
      </c>
      <c r="D24" s="8" t="str">
        <f>IF($B24="","",IF(VLOOKUP($B24,選手名簿!$A$9:$L$58,3)="","",VLOOKUP($B24,選手名簿!$A$9:$L$58,3)))</f>
        <v/>
      </c>
      <c r="E24" s="8" t="str">
        <f>IF($B24="","",IF(VLOOKUP($B24,選手名簿!$A$9:$L$58,4)="","",VLOOKUP($B24,選手名簿!$A$9:$L$58,4)))</f>
        <v/>
      </c>
      <c r="F24" s="8" t="str">
        <f>IF($B24="","",IF(VLOOKUP($B24,選手名簿!$A$9:$L$58,5)="","",VLOOKUP($B24,選手名簿!$A$9:$L$58,5)))</f>
        <v/>
      </c>
      <c r="G24" s="126"/>
    </row>
    <row r="25" spans="1:7" ht="21" customHeight="1" x14ac:dyDescent="0.15">
      <c r="A25" s="224" t="s">
        <v>37</v>
      </c>
      <c r="B25" s="66"/>
      <c r="C25" s="7" t="str">
        <f>IF($B25="","",IF(VLOOKUP($B25,選手名簿!$A$9:$L$58,2)="","",VLOOKUP($B25,選手名簿!$A$9:$L$58,2)))</f>
        <v/>
      </c>
      <c r="D25" s="7" t="str">
        <f>IF($B25="","",IF(VLOOKUP($B25,選手名簿!$A$9:$L$58,3)="","",VLOOKUP($B25,選手名簿!$A$9:$L$58,3)))</f>
        <v/>
      </c>
      <c r="E25" s="7" t="str">
        <f>IF($B25="","",IF(VLOOKUP($B25,選手名簿!$A$9:$L$58,4)="","",VLOOKUP($B25,選手名簿!$A$9:$L$58,4)))</f>
        <v/>
      </c>
      <c r="F25" s="7" t="str">
        <f>IF($B25="","",IF(VLOOKUP($B25,選手名簿!$A$9:$L$58,5)="","",VLOOKUP($B25,選手名簿!$A$9:$L$58,5)))</f>
        <v/>
      </c>
      <c r="G25" s="126"/>
    </row>
    <row r="26" spans="1:7" ht="21" customHeight="1" x14ac:dyDescent="0.15">
      <c r="A26" s="225"/>
      <c r="B26" s="67"/>
      <c r="C26" s="8" t="str">
        <f>IF($B26="","",IF(VLOOKUP($B26,選手名簿!$A$9:$L$58,2)="","",VLOOKUP($B26,選手名簿!$A$9:$L$58,2)))</f>
        <v/>
      </c>
      <c r="D26" s="8" t="str">
        <f>IF($B26="","",IF(VLOOKUP($B26,選手名簿!$A$9:$L$58,3)="","",VLOOKUP($B26,選手名簿!$A$9:$L$58,3)))</f>
        <v/>
      </c>
      <c r="E26" s="8" t="str">
        <f>IF($B26="","",IF(VLOOKUP($B26,選手名簿!$A$9:$L$58,4)="","",VLOOKUP($B26,選手名簿!$A$9:$L$58,4)))</f>
        <v/>
      </c>
      <c r="F26" s="8" t="str">
        <f>IF($B26="","",IF(VLOOKUP($B26,選手名簿!$A$9:$L$58,5)="","",VLOOKUP($B26,選手名簿!$A$9:$L$58,5)))</f>
        <v/>
      </c>
      <c r="G26" s="126"/>
    </row>
    <row r="27" spans="1:7" ht="21" customHeight="1" x14ac:dyDescent="0.15">
      <c r="A27" s="224" t="s">
        <v>38</v>
      </c>
      <c r="B27" s="66"/>
      <c r="C27" s="7" t="str">
        <f>IF($B27="","",IF(VLOOKUP($B27,選手名簿!$A$9:$L$58,2)="","",VLOOKUP($B27,選手名簿!$A$9:$L$58,2)))</f>
        <v/>
      </c>
      <c r="D27" s="7" t="str">
        <f>IF($B27="","",IF(VLOOKUP($B27,選手名簿!$A$9:$L$58,3)="","",VLOOKUP($B27,選手名簿!$A$9:$L$58,3)))</f>
        <v/>
      </c>
      <c r="E27" s="7" t="str">
        <f>IF($B27="","",IF(VLOOKUP($B27,選手名簿!$A$9:$L$58,4)="","",VLOOKUP($B27,選手名簿!$A$9:$L$58,4)))</f>
        <v/>
      </c>
      <c r="F27" s="7" t="str">
        <f>IF($B27="","",IF(VLOOKUP($B27,選手名簿!$A$9:$L$58,5)="","",VLOOKUP($B27,選手名簿!$A$9:$L$58,5)))</f>
        <v/>
      </c>
      <c r="G27" s="126"/>
    </row>
    <row r="28" spans="1:7" ht="21" customHeight="1" x14ac:dyDescent="0.15">
      <c r="A28" s="225"/>
      <c r="B28" s="67"/>
      <c r="C28" s="8" t="str">
        <f>IF($B28="","",IF(VLOOKUP($B28,選手名簿!$A$9:$L$58,2)="","",VLOOKUP($B28,選手名簿!$A$9:$L$58,2)))</f>
        <v/>
      </c>
      <c r="D28" s="8" t="str">
        <f>IF($B28="","",IF(VLOOKUP($B28,選手名簿!$A$9:$L$58,3)="","",VLOOKUP($B28,選手名簿!$A$9:$L$58,3)))</f>
        <v/>
      </c>
      <c r="E28" s="8" t="str">
        <f>IF($B28="","",IF(VLOOKUP($B28,選手名簿!$A$9:$L$58,4)="","",VLOOKUP($B28,選手名簿!$A$9:$L$58,4)))</f>
        <v/>
      </c>
      <c r="F28" s="8" t="str">
        <f>IF($B28="","",IF(VLOOKUP($B28,選手名簿!$A$9:$L$58,5)="","",VLOOKUP($B28,選手名簿!$A$9:$L$58,5)))</f>
        <v/>
      </c>
      <c r="G28" s="126"/>
    </row>
    <row r="29" spans="1:7" ht="21" customHeight="1" x14ac:dyDescent="0.15">
      <c r="A29" s="224" t="s">
        <v>39</v>
      </c>
      <c r="B29" s="66"/>
      <c r="C29" s="7" t="str">
        <f>IF($B29="","",IF(VLOOKUP($B29,選手名簿!$A$9:$L$58,2)="","",VLOOKUP($B29,選手名簿!$A$9:$L$58,2)))</f>
        <v/>
      </c>
      <c r="D29" s="7" t="str">
        <f>IF($B29="","",IF(VLOOKUP($B29,選手名簿!$A$9:$L$58,3)="","",VLOOKUP($B29,選手名簿!$A$9:$L$58,3)))</f>
        <v/>
      </c>
      <c r="E29" s="7" t="str">
        <f>IF($B29="","",IF(VLOOKUP($B29,選手名簿!$A$9:$L$58,4)="","",VLOOKUP($B29,選手名簿!$A$9:$L$58,4)))</f>
        <v/>
      </c>
      <c r="F29" s="7" t="str">
        <f>IF($B29="","",IF(VLOOKUP($B29,選手名簿!$A$9:$L$58,5)="","",VLOOKUP($B29,選手名簿!$A$9:$L$58,5)))</f>
        <v/>
      </c>
      <c r="G29" s="126"/>
    </row>
    <row r="30" spans="1:7" ht="21" customHeight="1" x14ac:dyDescent="0.15">
      <c r="A30" s="225"/>
      <c r="B30" s="67"/>
      <c r="C30" s="8" t="str">
        <f>IF($B30="","",IF(VLOOKUP($B30,選手名簿!$A$9:$L$58,2)="","",VLOOKUP($B30,選手名簿!$A$9:$L$58,2)))</f>
        <v/>
      </c>
      <c r="D30" s="8" t="str">
        <f>IF($B30="","",IF(VLOOKUP($B30,選手名簿!$A$9:$L$58,3)="","",VLOOKUP($B30,選手名簿!$A$9:$L$58,3)))</f>
        <v/>
      </c>
      <c r="E30" s="8" t="str">
        <f>IF($B30="","",IF(VLOOKUP($B30,選手名簿!$A$9:$L$58,4)="","",VLOOKUP($B30,選手名簿!$A$9:$L$58,4)))</f>
        <v/>
      </c>
      <c r="F30" s="8" t="str">
        <f>IF($B30="","",IF(VLOOKUP($B30,選手名簿!$A$9:$L$58,5)="","",VLOOKUP($B30,選手名簿!$A$9:$L$58,5)))</f>
        <v/>
      </c>
      <c r="G30" s="126"/>
    </row>
    <row r="31" spans="1:7" ht="21" customHeight="1" x14ac:dyDescent="0.15">
      <c r="A31" s="224" t="s">
        <v>40</v>
      </c>
      <c r="B31" s="66"/>
      <c r="C31" s="7" t="str">
        <f>IF($B31="","",IF(VLOOKUP($B31,選手名簿!$A$9:$L$58,2)="","",VLOOKUP($B31,選手名簿!$A$9:$L$58,2)))</f>
        <v/>
      </c>
      <c r="D31" s="7" t="str">
        <f>IF($B31="","",IF(VLOOKUP($B31,選手名簿!$A$9:$L$58,3)="","",VLOOKUP($B31,選手名簿!$A$9:$L$58,3)))</f>
        <v/>
      </c>
      <c r="E31" s="7" t="str">
        <f>IF($B31="","",IF(VLOOKUP($B31,選手名簿!$A$9:$L$58,4)="","",VLOOKUP($B31,選手名簿!$A$9:$L$58,4)))</f>
        <v/>
      </c>
      <c r="F31" s="7" t="str">
        <f>IF($B31="","",IF(VLOOKUP($B31,選手名簿!$A$9:$L$58,5)="","",VLOOKUP($B31,選手名簿!$A$9:$L$58,5)))</f>
        <v/>
      </c>
      <c r="G31" s="126"/>
    </row>
    <row r="32" spans="1:7" ht="21" customHeight="1" x14ac:dyDescent="0.15">
      <c r="A32" s="225"/>
      <c r="B32" s="67"/>
      <c r="C32" s="8" t="str">
        <f>IF($B32="","",IF(VLOOKUP($B32,選手名簿!$A$9:$L$58,2)="","",VLOOKUP($B32,選手名簿!$A$9:$L$58,2)))</f>
        <v/>
      </c>
      <c r="D32" s="8" t="str">
        <f>IF($B32="","",IF(VLOOKUP($B32,選手名簿!$A$9:$L$58,3)="","",VLOOKUP($B32,選手名簿!$A$9:$L$58,3)))</f>
        <v/>
      </c>
      <c r="E32" s="8" t="str">
        <f>IF($B32="","",IF(VLOOKUP($B32,選手名簿!$A$9:$L$58,4)="","",VLOOKUP($B32,選手名簿!$A$9:$L$58,4)))</f>
        <v/>
      </c>
      <c r="F32" s="8" t="str">
        <f>IF($B32="","",IF(VLOOKUP($B32,選手名簿!$A$9:$L$58,5)="","",VLOOKUP($B32,選手名簿!$A$9:$L$58,5)))</f>
        <v/>
      </c>
      <c r="G32" s="126"/>
    </row>
    <row r="33" spans="1:7" ht="21" customHeight="1" x14ac:dyDescent="0.15">
      <c r="A33" s="224" t="s">
        <v>41</v>
      </c>
      <c r="B33" s="66"/>
      <c r="C33" s="7" t="str">
        <f>IF($B33="","",IF(VLOOKUP($B33,選手名簿!$A$9:$L$58,2)="","",VLOOKUP($B33,選手名簿!$A$9:$L$58,2)))</f>
        <v/>
      </c>
      <c r="D33" s="7" t="str">
        <f>IF($B33="","",IF(VLOOKUP($B33,選手名簿!$A$9:$L$58,3)="","",VLOOKUP($B33,選手名簿!$A$9:$L$58,3)))</f>
        <v/>
      </c>
      <c r="E33" s="7" t="str">
        <f>IF($B33="","",IF(VLOOKUP($B33,選手名簿!$A$9:$L$58,4)="","",VLOOKUP($B33,選手名簿!$A$9:$L$58,4)))</f>
        <v/>
      </c>
      <c r="F33" s="7" t="str">
        <f>IF($B33="","",IF(VLOOKUP($B33,選手名簿!$A$9:$L$58,5)="","",VLOOKUP($B33,選手名簿!$A$9:$L$58,5)))</f>
        <v/>
      </c>
      <c r="G33" s="126"/>
    </row>
    <row r="34" spans="1:7" ht="21" customHeight="1" x14ac:dyDescent="0.15">
      <c r="A34" s="225"/>
      <c r="B34" s="67"/>
      <c r="C34" s="8" t="str">
        <f>IF($B34="","",IF(VLOOKUP($B34,選手名簿!$A$9:$L$58,2)="","",VLOOKUP($B34,選手名簿!$A$9:$L$58,2)))</f>
        <v/>
      </c>
      <c r="D34" s="8" t="str">
        <f>IF($B34="","",IF(VLOOKUP($B34,選手名簿!$A$9:$L$58,3)="","",VLOOKUP($B34,選手名簿!$A$9:$L$58,3)))</f>
        <v/>
      </c>
      <c r="E34" s="8" t="str">
        <f>IF($B34="","",IF(VLOOKUP($B34,選手名簿!$A$9:$L$58,4)="","",VLOOKUP($B34,選手名簿!$A$9:$L$58,4)))</f>
        <v/>
      </c>
      <c r="F34" s="8" t="str">
        <f>IF($B34="","",IF(VLOOKUP($B34,選手名簿!$A$9:$L$58,5)="","",VLOOKUP($B34,選手名簿!$A$9:$L$58,5)))</f>
        <v/>
      </c>
      <c r="G34" s="126"/>
    </row>
    <row r="38" spans="1:7" x14ac:dyDescent="0.15">
      <c r="B38" t="s">
        <v>24</v>
      </c>
    </row>
    <row r="40" spans="1:7" x14ac:dyDescent="0.15">
      <c r="B40" s="222" t="str">
        <f>選手名簿!I3</f>
        <v>２０２２年５月●日　　</v>
      </c>
      <c r="C40" s="222"/>
    </row>
    <row r="42" spans="1:7" x14ac:dyDescent="0.15">
      <c r="A42" s="5"/>
      <c r="B42" t="s">
        <v>137</v>
      </c>
      <c r="E42" s="5"/>
      <c r="F42" s="5"/>
      <c r="G42" t="s">
        <v>25</v>
      </c>
    </row>
  </sheetData>
  <sheetProtection selectLockedCells="1"/>
  <mergeCells count="20"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  <mergeCell ref="A11:A12"/>
    <mergeCell ref="A13:A14"/>
    <mergeCell ref="A15:A16"/>
    <mergeCell ref="A17:A18"/>
    <mergeCell ref="C9:D9"/>
    <mergeCell ref="A1:B1"/>
    <mergeCell ref="B3:E3"/>
    <mergeCell ref="B5:C5"/>
    <mergeCell ref="A9:A10"/>
    <mergeCell ref="B9:B10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-0.249977111117893"/>
  </sheetPr>
  <dimension ref="A1:G42"/>
  <sheetViews>
    <sheetView workbookViewId="0">
      <selection activeCell="B11" sqref="B11"/>
    </sheetView>
  </sheetViews>
  <sheetFormatPr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7" x14ac:dyDescent="0.15">
      <c r="A1" s="223" t="s">
        <v>141</v>
      </c>
      <c r="B1" s="223"/>
    </row>
    <row r="3" spans="1:7" x14ac:dyDescent="0.15">
      <c r="B3" s="230" t="str">
        <f>MT!B3</f>
        <v>第４回　東海地区教職員バドミントン選手権大会　参加申込書</v>
      </c>
      <c r="C3" s="230"/>
      <c r="D3" s="230"/>
      <c r="E3" s="230"/>
    </row>
    <row r="4" spans="1:7" ht="14.25" thickBot="1" x14ac:dyDescent="0.2"/>
    <row r="5" spans="1:7" ht="14.25" thickBot="1" x14ac:dyDescent="0.2">
      <c r="B5" s="233" t="s">
        <v>51</v>
      </c>
      <c r="C5" s="234"/>
      <c r="D5" s="125" t="s">
        <v>163</v>
      </c>
      <c r="E5" s="1" t="s">
        <v>0</v>
      </c>
      <c r="F5" s="6">
        <f>選手名簿!$B$3</f>
        <v>0</v>
      </c>
    </row>
    <row r="7" spans="1:7" x14ac:dyDescent="0.15">
      <c r="A7" s="124" t="s">
        <v>162</v>
      </c>
      <c r="G7" s="123" t="s">
        <v>159</v>
      </c>
    </row>
    <row r="8" spans="1:7" x14ac:dyDescent="0.15">
      <c r="B8" s="94" t="s">
        <v>13</v>
      </c>
      <c r="G8" s="119" t="s">
        <v>13</v>
      </c>
    </row>
    <row r="9" spans="1:7" x14ac:dyDescent="0.15">
      <c r="A9" s="226"/>
      <c r="B9" s="224" t="s">
        <v>1</v>
      </c>
      <c r="C9" s="141" t="s">
        <v>4</v>
      </c>
      <c r="D9" s="141"/>
      <c r="E9" s="141" t="s">
        <v>3</v>
      </c>
      <c r="F9" s="141"/>
      <c r="G9" s="129" t="s">
        <v>164</v>
      </c>
    </row>
    <row r="10" spans="1:7" x14ac:dyDescent="0.15">
      <c r="A10" s="226"/>
      <c r="B10" s="225"/>
      <c r="C10" s="2" t="s">
        <v>5</v>
      </c>
      <c r="D10" s="2" t="s">
        <v>6</v>
      </c>
      <c r="E10" s="2" t="s">
        <v>5</v>
      </c>
      <c r="F10" s="2" t="s">
        <v>6</v>
      </c>
      <c r="G10" s="119" t="s">
        <v>13</v>
      </c>
    </row>
    <row r="11" spans="1:7" ht="21" customHeight="1" x14ac:dyDescent="0.15">
      <c r="A11" s="224" t="s">
        <v>30</v>
      </c>
      <c r="B11" s="66"/>
      <c r="C11" s="7" t="str">
        <f>IF($B11="","",IF(VLOOKUP($B11,選手名簿!$A$9:$L$58,2)="","",VLOOKUP($B11,選手名簿!$A$9:$L$58,2)))</f>
        <v/>
      </c>
      <c r="D11" s="7" t="str">
        <f>IF($B11="","",IF(VLOOKUP($B11,選手名簿!$A$9:$L$58,3)="","",VLOOKUP($B11,選手名簿!$A$9:$L$58,3)))</f>
        <v/>
      </c>
      <c r="E11" s="7" t="str">
        <f>IF($B11="","",IF(VLOOKUP($B11,選手名簿!$A$9:$L$58,4)="","",VLOOKUP($B11,選手名簿!$A$9:$L$58,4)))</f>
        <v/>
      </c>
      <c r="F11" s="7" t="str">
        <f>IF($B11="","",IF(VLOOKUP($B11,選手名簿!$A$9:$L$58,5)="","",VLOOKUP($B11,選手名簿!$A$9:$L$58,5)))</f>
        <v/>
      </c>
      <c r="G11" s="120"/>
    </row>
    <row r="12" spans="1:7" ht="21" customHeight="1" x14ac:dyDescent="0.15">
      <c r="A12" s="225"/>
      <c r="B12" s="67"/>
      <c r="C12" s="8" t="str">
        <f>IF($B12="","",IF(VLOOKUP($B12,選手名簿!$A$9:$L$58,2)="","",VLOOKUP($B12,選手名簿!$A$9:$L$58,2)))</f>
        <v/>
      </c>
      <c r="D12" s="8" t="str">
        <f>IF($B12="","",IF(VLOOKUP($B12,選手名簿!$A$9:$L$58,3)="","",VLOOKUP($B12,選手名簿!$A$9:$L$58,3)))</f>
        <v/>
      </c>
      <c r="E12" s="8" t="str">
        <f>IF($B12="","",IF(VLOOKUP($B12,選手名簿!$A$9:$L$58,4)="","",VLOOKUP($B12,選手名簿!$A$9:$L$58,4)))</f>
        <v/>
      </c>
      <c r="F12" s="8" t="str">
        <f>IF($B12="","",IF(VLOOKUP($B12,選手名簿!$A$9:$L$58,5)="","",VLOOKUP($B12,選手名簿!$A$9:$L$58,5)))</f>
        <v/>
      </c>
      <c r="G12" s="120"/>
    </row>
    <row r="13" spans="1:7" ht="21" customHeight="1" x14ac:dyDescent="0.15">
      <c r="A13" s="224" t="s">
        <v>31</v>
      </c>
      <c r="B13" s="66"/>
      <c r="C13" s="7" t="str">
        <f>IF($B13="","",IF(VLOOKUP($B13,選手名簿!$A$9:$L$58,2)="","",VLOOKUP($B13,選手名簿!$A$9:$L$58,2)))</f>
        <v/>
      </c>
      <c r="D13" s="7" t="str">
        <f>IF($B13="","",IF(VLOOKUP($B13,選手名簿!$A$9:$L$58,3)="","",VLOOKUP($B13,選手名簿!$A$9:$L$58,3)))</f>
        <v/>
      </c>
      <c r="E13" s="7" t="str">
        <f>IF($B13="","",IF(VLOOKUP($B13,選手名簿!$A$9:$L$58,4)="","",VLOOKUP($B13,選手名簿!$A$9:$L$58,4)))</f>
        <v/>
      </c>
      <c r="F13" s="7" t="str">
        <f>IF($B13="","",IF(VLOOKUP($B13,選手名簿!$A$9:$L$58,5)="","",VLOOKUP($B13,選手名簿!$A$9:$L$58,5)))</f>
        <v/>
      </c>
      <c r="G13" s="120"/>
    </row>
    <row r="14" spans="1:7" ht="21" customHeight="1" x14ac:dyDescent="0.15">
      <c r="A14" s="225"/>
      <c r="B14" s="67"/>
      <c r="C14" s="8" t="str">
        <f>IF($B14="","",IF(VLOOKUP($B14,選手名簿!$A$9:$L$58,2)="","",VLOOKUP($B14,選手名簿!$A$9:$L$58,2)))</f>
        <v/>
      </c>
      <c r="D14" s="8" t="str">
        <f>IF($B14="","",IF(VLOOKUP($B14,選手名簿!$A$9:$L$58,3)="","",VLOOKUP($B14,選手名簿!$A$9:$L$58,3)))</f>
        <v/>
      </c>
      <c r="E14" s="8" t="str">
        <f>IF($B14="","",IF(VLOOKUP($B14,選手名簿!$A$9:$L$58,4)="","",VLOOKUP($B14,選手名簿!$A$9:$L$58,4)))</f>
        <v/>
      </c>
      <c r="F14" s="8" t="str">
        <f>IF($B14="","",IF(VLOOKUP($B14,選手名簿!$A$9:$L$58,5)="","",VLOOKUP($B14,選手名簿!$A$9:$L$58,5)))</f>
        <v/>
      </c>
      <c r="G14" s="120"/>
    </row>
    <row r="15" spans="1:7" ht="21" customHeight="1" x14ac:dyDescent="0.15">
      <c r="A15" s="224" t="s">
        <v>32</v>
      </c>
      <c r="B15" s="66"/>
      <c r="C15" s="7" t="str">
        <f>IF($B15="","",IF(VLOOKUP($B15,選手名簿!$A$9:$L$58,2)="","",VLOOKUP($B15,選手名簿!$A$9:$L$58,2)))</f>
        <v/>
      </c>
      <c r="D15" s="7" t="str">
        <f>IF($B15="","",IF(VLOOKUP($B15,選手名簿!$A$9:$L$58,3)="","",VLOOKUP($B15,選手名簿!$A$9:$L$58,3)))</f>
        <v/>
      </c>
      <c r="E15" s="7" t="str">
        <f>IF($B15="","",IF(VLOOKUP($B15,選手名簿!$A$9:$L$58,4)="","",VLOOKUP($B15,選手名簿!$A$9:$L$58,4)))</f>
        <v/>
      </c>
      <c r="F15" s="7" t="str">
        <f>IF($B15="","",IF(VLOOKUP($B15,選手名簿!$A$9:$L$58,5)="","",VLOOKUP($B15,選手名簿!$A$9:$L$58,5)))</f>
        <v/>
      </c>
      <c r="G15" s="120"/>
    </row>
    <row r="16" spans="1:7" ht="21" customHeight="1" x14ac:dyDescent="0.15">
      <c r="A16" s="225"/>
      <c r="B16" s="67"/>
      <c r="C16" s="8" t="str">
        <f>IF($B16="","",IF(VLOOKUP($B16,選手名簿!$A$9:$L$58,2)="","",VLOOKUP($B16,選手名簿!$A$9:$L$58,2)))</f>
        <v/>
      </c>
      <c r="D16" s="8" t="str">
        <f>IF($B16="","",IF(VLOOKUP($B16,選手名簿!$A$9:$L$58,3)="","",VLOOKUP($B16,選手名簿!$A$9:$L$58,3)))</f>
        <v/>
      </c>
      <c r="E16" s="8" t="str">
        <f>IF($B16="","",IF(VLOOKUP($B16,選手名簿!$A$9:$L$58,4)="","",VLOOKUP($B16,選手名簿!$A$9:$L$58,4)))</f>
        <v/>
      </c>
      <c r="F16" s="8" t="str">
        <f>IF($B16="","",IF(VLOOKUP($B16,選手名簿!$A$9:$L$58,5)="","",VLOOKUP($B16,選手名簿!$A$9:$L$58,5)))</f>
        <v/>
      </c>
      <c r="G16" s="120"/>
    </row>
    <row r="17" spans="1:7" ht="21" customHeight="1" x14ac:dyDescent="0.15">
      <c r="A17" s="224" t="s">
        <v>33</v>
      </c>
      <c r="B17" s="66"/>
      <c r="C17" s="7" t="str">
        <f>IF($B17="","",IF(VLOOKUP($B17,選手名簿!$A$9:$L$58,2)="","",VLOOKUP($B17,選手名簿!$A$9:$L$58,2)))</f>
        <v/>
      </c>
      <c r="D17" s="7" t="str">
        <f>IF($B17="","",IF(VLOOKUP($B17,選手名簿!$A$9:$L$58,3)="","",VLOOKUP($B17,選手名簿!$A$9:$L$58,3)))</f>
        <v/>
      </c>
      <c r="E17" s="7" t="str">
        <f>IF($B17="","",IF(VLOOKUP($B17,選手名簿!$A$9:$L$58,4)="","",VLOOKUP($B17,選手名簿!$A$9:$L$58,4)))</f>
        <v/>
      </c>
      <c r="F17" s="7" t="str">
        <f>IF($B17="","",IF(VLOOKUP($B17,選手名簿!$A$9:$L$58,5)="","",VLOOKUP($B17,選手名簿!$A$9:$L$58,5)))</f>
        <v/>
      </c>
      <c r="G17" s="120"/>
    </row>
    <row r="18" spans="1:7" ht="21" customHeight="1" x14ac:dyDescent="0.15">
      <c r="A18" s="225"/>
      <c r="B18" s="67"/>
      <c r="C18" s="8" t="str">
        <f>IF($B18="","",IF(VLOOKUP($B18,選手名簿!$A$9:$L$58,2)="","",VLOOKUP($B18,選手名簿!$A$9:$L$58,2)))</f>
        <v/>
      </c>
      <c r="D18" s="8" t="str">
        <f>IF($B18="","",IF(VLOOKUP($B18,選手名簿!$A$9:$L$58,3)="","",VLOOKUP($B18,選手名簿!$A$9:$L$58,3)))</f>
        <v/>
      </c>
      <c r="E18" s="8" t="str">
        <f>IF($B18="","",IF(VLOOKUP($B18,選手名簿!$A$9:$L$58,4)="","",VLOOKUP($B18,選手名簿!$A$9:$L$58,4)))</f>
        <v/>
      </c>
      <c r="F18" s="8" t="str">
        <f>IF($B18="","",IF(VLOOKUP($B18,選手名簿!$A$9:$L$58,5)="","",VLOOKUP($B18,選手名簿!$A$9:$L$58,5)))</f>
        <v/>
      </c>
      <c r="G18" s="120"/>
    </row>
    <row r="19" spans="1:7" ht="21" customHeight="1" x14ac:dyDescent="0.15">
      <c r="A19" s="224" t="s">
        <v>34</v>
      </c>
      <c r="B19" s="66"/>
      <c r="C19" s="7" t="str">
        <f>IF($B19="","",IF(VLOOKUP($B19,選手名簿!$A$9:$L$58,2)="","",VLOOKUP($B19,選手名簿!$A$9:$L$58,2)))</f>
        <v/>
      </c>
      <c r="D19" s="7" t="str">
        <f>IF($B19="","",IF(VLOOKUP($B19,選手名簿!$A$9:$L$58,3)="","",VLOOKUP($B19,選手名簿!$A$9:$L$58,3)))</f>
        <v/>
      </c>
      <c r="E19" s="7" t="str">
        <f>IF($B19="","",IF(VLOOKUP($B19,選手名簿!$A$9:$L$58,4)="","",VLOOKUP($B19,選手名簿!$A$9:$L$58,4)))</f>
        <v/>
      </c>
      <c r="F19" s="7" t="str">
        <f>IF($B19="","",IF(VLOOKUP($B19,選手名簿!$A$9:$L$58,5)="","",VLOOKUP($B19,選手名簿!$A$9:$L$58,5)))</f>
        <v/>
      </c>
      <c r="G19" s="120"/>
    </row>
    <row r="20" spans="1:7" ht="21" customHeight="1" x14ac:dyDescent="0.15">
      <c r="A20" s="225"/>
      <c r="B20" s="67"/>
      <c r="C20" s="8" t="str">
        <f>IF($B20="","",IF(VLOOKUP($B20,選手名簿!$A$9:$L$58,2)="","",VLOOKUP($B20,選手名簿!$A$9:$L$58,2)))</f>
        <v/>
      </c>
      <c r="D20" s="8" t="str">
        <f>IF($B20="","",IF(VLOOKUP($B20,選手名簿!$A$9:$L$58,3)="","",VLOOKUP($B20,選手名簿!$A$9:$L$58,3)))</f>
        <v/>
      </c>
      <c r="E20" s="8" t="str">
        <f>IF($B20="","",IF(VLOOKUP($B20,選手名簿!$A$9:$L$58,4)="","",VLOOKUP($B20,選手名簿!$A$9:$L$58,4)))</f>
        <v/>
      </c>
      <c r="F20" s="8" t="str">
        <f>IF($B20="","",IF(VLOOKUP($B20,選手名簿!$A$9:$L$58,5)="","",VLOOKUP($B20,選手名簿!$A$9:$L$58,5)))</f>
        <v/>
      </c>
      <c r="G20" s="120"/>
    </row>
    <row r="21" spans="1:7" ht="21" customHeight="1" x14ac:dyDescent="0.15">
      <c r="A21" s="224" t="s">
        <v>35</v>
      </c>
      <c r="B21" s="66"/>
      <c r="C21" s="7" t="str">
        <f>IF($B21="","",IF(VLOOKUP($B21,選手名簿!$A$9:$L$58,2)="","",VLOOKUP($B21,選手名簿!$A$9:$L$58,2)))</f>
        <v/>
      </c>
      <c r="D21" s="7" t="str">
        <f>IF($B21="","",IF(VLOOKUP($B21,選手名簿!$A$9:$L$58,3)="","",VLOOKUP($B21,選手名簿!$A$9:$L$58,3)))</f>
        <v/>
      </c>
      <c r="E21" s="7" t="str">
        <f>IF($B21="","",IF(VLOOKUP($B21,選手名簿!$A$9:$L$58,4)="","",VLOOKUP($B21,選手名簿!$A$9:$L$58,4)))</f>
        <v/>
      </c>
      <c r="F21" s="7" t="str">
        <f>IF($B21="","",IF(VLOOKUP($B21,選手名簿!$A$9:$L$58,5)="","",VLOOKUP($B21,選手名簿!$A$9:$L$58,5)))</f>
        <v/>
      </c>
      <c r="G21" s="120"/>
    </row>
    <row r="22" spans="1:7" ht="21" customHeight="1" x14ac:dyDescent="0.15">
      <c r="A22" s="225"/>
      <c r="B22" s="67"/>
      <c r="C22" s="8" t="str">
        <f>IF($B22="","",IF(VLOOKUP($B22,選手名簿!$A$9:$L$58,2)="","",VLOOKUP($B22,選手名簿!$A$9:$L$58,2)))</f>
        <v/>
      </c>
      <c r="D22" s="8" t="str">
        <f>IF($B22="","",IF(VLOOKUP($B22,選手名簿!$A$9:$L$58,3)="","",VLOOKUP($B22,選手名簿!$A$9:$L$58,3)))</f>
        <v/>
      </c>
      <c r="E22" s="8" t="str">
        <f>IF($B22="","",IF(VLOOKUP($B22,選手名簿!$A$9:$L$58,4)="","",VLOOKUP($B22,選手名簿!$A$9:$L$58,4)))</f>
        <v/>
      </c>
      <c r="F22" s="8" t="str">
        <f>IF($B22="","",IF(VLOOKUP($B22,選手名簿!$A$9:$L$58,5)="","",VLOOKUP($B22,選手名簿!$A$9:$L$58,5)))</f>
        <v/>
      </c>
      <c r="G22" s="120"/>
    </row>
    <row r="23" spans="1:7" ht="21" customHeight="1" x14ac:dyDescent="0.15">
      <c r="A23" s="224" t="s">
        <v>36</v>
      </c>
      <c r="B23" s="66"/>
      <c r="C23" s="7" t="str">
        <f>IF($B23="","",IF(VLOOKUP($B23,選手名簿!$A$9:$L$58,2)="","",VLOOKUP($B23,選手名簿!$A$9:$L$58,2)))</f>
        <v/>
      </c>
      <c r="D23" s="7" t="str">
        <f>IF($B23="","",IF(VLOOKUP($B23,選手名簿!$A$9:$L$58,3)="","",VLOOKUP($B23,選手名簿!$A$9:$L$58,3)))</f>
        <v/>
      </c>
      <c r="E23" s="7" t="str">
        <f>IF($B23="","",IF(VLOOKUP($B23,選手名簿!$A$9:$L$58,4)="","",VLOOKUP($B23,選手名簿!$A$9:$L$58,4)))</f>
        <v/>
      </c>
      <c r="F23" s="7" t="str">
        <f>IF($B23="","",IF(VLOOKUP($B23,選手名簿!$A$9:$L$58,5)="","",VLOOKUP($B23,選手名簿!$A$9:$L$58,5)))</f>
        <v/>
      </c>
      <c r="G23" s="120"/>
    </row>
    <row r="24" spans="1:7" ht="21" customHeight="1" x14ac:dyDescent="0.15">
      <c r="A24" s="225"/>
      <c r="B24" s="67"/>
      <c r="C24" s="8" t="str">
        <f>IF($B24="","",IF(VLOOKUP($B24,選手名簿!$A$9:$L$58,2)="","",VLOOKUP($B24,選手名簿!$A$9:$L$58,2)))</f>
        <v/>
      </c>
      <c r="D24" s="8" t="str">
        <f>IF($B24="","",IF(VLOOKUP($B24,選手名簿!$A$9:$L$58,3)="","",VLOOKUP($B24,選手名簿!$A$9:$L$58,3)))</f>
        <v/>
      </c>
      <c r="E24" s="8" t="str">
        <f>IF($B24="","",IF(VLOOKUP($B24,選手名簿!$A$9:$L$58,4)="","",VLOOKUP($B24,選手名簿!$A$9:$L$58,4)))</f>
        <v/>
      </c>
      <c r="F24" s="8" t="str">
        <f>IF($B24="","",IF(VLOOKUP($B24,選手名簿!$A$9:$L$58,5)="","",VLOOKUP($B24,選手名簿!$A$9:$L$58,5)))</f>
        <v/>
      </c>
      <c r="G24" s="120"/>
    </row>
    <row r="25" spans="1:7" ht="21" customHeight="1" x14ac:dyDescent="0.15">
      <c r="A25" s="224" t="s">
        <v>37</v>
      </c>
      <c r="B25" s="66"/>
      <c r="C25" s="7" t="str">
        <f>IF($B25="","",IF(VLOOKUP($B25,選手名簿!$A$9:$L$58,2)="","",VLOOKUP($B25,選手名簿!$A$9:$L$58,2)))</f>
        <v/>
      </c>
      <c r="D25" s="7" t="str">
        <f>IF($B25="","",IF(VLOOKUP($B25,選手名簿!$A$9:$L$58,3)="","",VLOOKUP($B25,選手名簿!$A$9:$L$58,3)))</f>
        <v/>
      </c>
      <c r="E25" s="7" t="str">
        <f>IF($B25="","",IF(VLOOKUP($B25,選手名簿!$A$9:$L$58,4)="","",VLOOKUP($B25,選手名簿!$A$9:$L$58,4)))</f>
        <v/>
      </c>
      <c r="F25" s="7" t="str">
        <f>IF($B25="","",IF(VLOOKUP($B25,選手名簿!$A$9:$L$58,5)="","",VLOOKUP($B25,選手名簿!$A$9:$L$58,5)))</f>
        <v/>
      </c>
      <c r="G25" s="120"/>
    </row>
    <row r="26" spans="1:7" ht="21" customHeight="1" x14ac:dyDescent="0.15">
      <c r="A26" s="225"/>
      <c r="B26" s="67"/>
      <c r="C26" s="8" t="str">
        <f>IF($B26="","",IF(VLOOKUP($B26,選手名簿!$A$9:$L$58,2)="","",VLOOKUP($B26,選手名簿!$A$9:$L$58,2)))</f>
        <v/>
      </c>
      <c r="D26" s="8" t="str">
        <f>IF($B26="","",IF(VLOOKUP($B26,選手名簿!$A$9:$L$58,3)="","",VLOOKUP($B26,選手名簿!$A$9:$L$58,3)))</f>
        <v/>
      </c>
      <c r="E26" s="8" t="str">
        <f>IF($B26="","",IF(VLOOKUP($B26,選手名簿!$A$9:$L$58,4)="","",VLOOKUP($B26,選手名簿!$A$9:$L$58,4)))</f>
        <v/>
      </c>
      <c r="F26" s="8" t="str">
        <f>IF($B26="","",IF(VLOOKUP($B26,選手名簿!$A$9:$L$58,5)="","",VLOOKUP($B26,選手名簿!$A$9:$L$58,5)))</f>
        <v/>
      </c>
      <c r="G26" s="120"/>
    </row>
    <row r="27" spans="1:7" ht="21" customHeight="1" x14ac:dyDescent="0.15">
      <c r="A27" s="224" t="s">
        <v>38</v>
      </c>
      <c r="B27" s="66"/>
      <c r="C27" s="7" t="str">
        <f>IF($B27="","",IF(VLOOKUP($B27,選手名簿!$A$9:$L$58,2)="","",VLOOKUP($B27,選手名簿!$A$9:$L$58,2)))</f>
        <v/>
      </c>
      <c r="D27" s="7" t="str">
        <f>IF($B27="","",IF(VLOOKUP($B27,選手名簿!$A$9:$L$58,3)="","",VLOOKUP($B27,選手名簿!$A$9:$L$58,3)))</f>
        <v/>
      </c>
      <c r="E27" s="7" t="str">
        <f>IF($B27="","",IF(VLOOKUP($B27,選手名簿!$A$9:$L$58,4)="","",VLOOKUP($B27,選手名簿!$A$9:$L$58,4)))</f>
        <v/>
      </c>
      <c r="F27" s="7" t="str">
        <f>IF($B27="","",IF(VLOOKUP($B27,選手名簿!$A$9:$L$58,5)="","",VLOOKUP($B27,選手名簿!$A$9:$L$58,5)))</f>
        <v/>
      </c>
      <c r="G27" s="120"/>
    </row>
    <row r="28" spans="1:7" ht="21" customHeight="1" x14ac:dyDescent="0.15">
      <c r="A28" s="225"/>
      <c r="B28" s="67"/>
      <c r="C28" s="8" t="str">
        <f>IF($B28="","",IF(VLOOKUP($B28,選手名簿!$A$9:$L$58,2)="","",VLOOKUP($B28,選手名簿!$A$9:$L$58,2)))</f>
        <v/>
      </c>
      <c r="D28" s="8" t="str">
        <f>IF($B28="","",IF(VLOOKUP($B28,選手名簿!$A$9:$L$58,3)="","",VLOOKUP($B28,選手名簿!$A$9:$L$58,3)))</f>
        <v/>
      </c>
      <c r="E28" s="8" t="str">
        <f>IF($B28="","",IF(VLOOKUP($B28,選手名簿!$A$9:$L$58,4)="","",VLOOKUP($B28,選手名簿!$A$9:$L$58,4)))</f>
        <v/>
      </c>
      <c r="F28" s="8" t="str">
        <f>IF($B28="","",IF(VLOOKUP($B28,選手名簿!$A$9:$L$58,5)="","",VLOOKUP($B28,選手名簿!$A$9:$L$58,5)))</f>
        <v/>
      </c>
      <c r="G28" s="120"/>
    </row>
    <row r="29" spans="1:7" ht="21" customHeight="1" x14ac:dyDescent="0.15">
      <c r="A29" s="224" t="s">
        <v>39</v>
      </c>
      <c r="B29" s="66"/>
      <c r="C29" s="7" t="str">
        <f>IF($B29="","",IF(VLOOKUP($B29,選手名簿!$A$9:$L$58,2)="","",VLOOKUP($B29,選手名簿!$A$9:$L$58,2)))</f>
        <v/>
      </c>
      <c r="D29" s="7" t="str">
        <f>IF($B29="","",IF(VLOOKUP($B29,選手名簿!$A$9:$L$58,3)="","",VLOOKUP($B29,選手名簿!$A$9:$L$58,3)))</f>
        <v/>
      </c>
      <c r="E29" s="7" t="str">
        <f>IF($B29="","",IF(VLOOKUP($B29,選手名簿!$A$9:$L$58,4)="","",VLOOKUP($B29,選手名簿!$A$9:$L$58,4)))</f>
        <v/>
      </c>
      <c r="F29" s="7" t="str">
        <f>IF($B29="","",IF(VLOOKUP($B29,選手名簿!$A$9:$L$58,5)="","",VLOOKUP($B29,選手名簿!$A$9:$L$58,5)))</f>
        <v/>
      </c>
      <c r="G29" s="120"/>
    </row>
    <row r="30" spans="1:7" ht="21" customHeight="1" x14ac:dyDescent="0.15">
      <c r="A30" s="225"/>
      <c r="B30" s="67"/>
      <c r="C30" s="8" t="str">
        <f>IF($B30="","",IF(VLOOKUP($B30,選手名簿!$A$9:$L$58,2)="","",VLOOKUP($B30,選手名簿!$A$9:$L$58,2)))</f>
        <v/>
      </c>
      <c r="D30" s="8" t="str">
        <f>IF($B30="","",IF(VLOOKUP($B30,選手名簿!$A$9:$L$58,3)="","",VLOOKUP($B30,選手名簿!$A$9:$L$58,3)))</f>
        <v/>
      </c>
      <c r="E30" s="8" t="str">
        <f>IF($B30="","",IF(VLOOKUP($B30,選手名簿!$A$9:$L$58,4)="","",VLOOKUP($B30,選手名簿!$A$9:$L$58,4)))</f>
        <v/>
      </c>
      <c r="F30" s="8" t="str">
        <f>IF($B30="","",IF(VLOOKUP($B30,選手名簿!$A$9:$L$58,5)="","",VLOOKUP($B30,選手名簿!$A$9:$L$58,5)))</f>
        <v/>
      </c>
      <c r="G30" s="120"/>
    </row>
    <row r="31" spans="1:7" ht="21" customHeight="1" x14ac:dyDescent="0.15">
      <c r="A31" s="224" t="s">
        <v>40</v>
      </c>
      <c r="B31" s="66"/>
      <c r="C31" s="7" t="str">
        <f>IF($B31="","",IF(VLOOKUP($B31,選手名簿!$A$9:$L$58,2)="","",VLOOKUP($B31,選手名簿!$A$9:$L$58,2)))</f>
        <v/>
      </c>
      <c r="D31" s="7" t="str">
        <f>IF($B31="","",IF(VLOOKUP($B31,選手名簿!$A$9:$L$58,3)="","",VLOOKUP($B31,選手名簿!$A$9:$L$58,3)))</f>
        <v/>
      </c>
      <c r="E31" s="7" t="str">
        <f>IF($B31="","",IF(VLOOKUP($B31,選手名簿!$A$9:$L$58,4)="","",VLOOKUP($B31,選手名簿!$A$9:$L$58,4)))</f>
        <v/>
      </c>
      <c r="F31" s="7" t="str">
        <f>IF($B31="","",IF(VLOOKUP($B31,選手名簿!$A$9:$L$58,5)="","",VLOOKUP($B31,選手名簿!$A$9:$L$58,5)))</f>
        <v/>
      </c>
      <c r="G31" s="120"/>
    </row>
    <row r="32" spans="1:7" ht="21" customHeight="1" x14ac:dyDescent="0.15">
      <c r="A32" s="225"/>
      <c r="B32" s="67"/>
      <c r="C32" s="8" t="str">
        <f>IF($B32="","",IF(VLOOKUP($B32,選手名簿!$A$9:$L$58,2)="","",VLOOKUP($B32,選手名簿!$A$9:$L$58,2)))</f>
        <v/>
      </c>
      <c r="D32" s="8" t="str">
        <f>IF($B32="","",IF(VLOOKUP($B32,選手名簿!$A$9:$L$58,3)="","",VLOOKUP($B32,選手名簿!$A$9:$L$58,3)))</f>
        <v/>
      </c>
      <c r="E32" s="8" t="str">
        <f>IF($B32="","",IF(VLOOKUP($B32,選手名簿!$A$9:$L$58,4)="","",VLOOKUP($B32,選手名簿!$A$9:$L$58,4)))</f>
        <v/>
      </c>
      <c r="F32" s="8" t="str">
        <f>IF($B32="","",IF(VLOOKUP($B32,選手名簿!$A$9:$L$58,5)="","",VLOOKUP($B32,選手名簿!$A$9:$L$58,5)))</f>
        <v/>
      </c>
      <c r="G32" s="120"/>
    </row>
    <row r="33" spans="1:7" ht="21" customHeight="1" x14ac:dyDescent="0.15">
      <c r="A33" s="224" t="s">
        <v>41</v>
      </c>
      <c r="B33" s="66"/>
      <c r="C33" s="7" t="str">
        <f>IF($B33="","",IF(VLOOKUP($B33,選手名簿!$A$9:$L$58,2)="","",VLOOKUP($B33,選手名簿!$A$9:$L$58,2)))</f>
        <v/>
      </c>
      <c r="D33" s="7" t="str">
        <f>IF($B33="","",IF(VLOOKUP($B33,選手名簿!$A$9:$L$58,3)="","",VLOOKUP($B33,選手名簿!$A$9:$L$58,3)))</f>
        <v/>
      </c>
      <c r="E33" s="7" t="str">
        <f>IF($B33="","",IF(VLOOKUP($B33,選手名簿!$A$9:$L$58,4)="","",VLOOKUP($B33,選手名簿!$A$9:$L$58,4)))</f>
        <v/>
      </c>
      <c r="F33" s="7" t="str">
        <f>IF($B33="","",IF(VLOOKUP($B33,選手名簿!$A$9:$L$58,5)="","",VLOOKUP($B33,選手名簿!$A$9:$L$58,5)))</f>
        <v/>
      </c>
      <c r="G33" s="120"/>
    </row>
    <row r="34" spans="1:7" ht="21" customHeight="1" x14ac:dyDescent="0.15">
      <c r="A34" s="225"/>
      <c r="B34" s="67"/>
      <c r="C34" s="8" t="str">
        <f>IF($B34="","",IF(VLOOKUP($B34,選手名簿!$A$9:$L$58,2)="","",VLOOKUP($B34,選手名簿!$A$9:$L$58,2)))</f>
        <v/>
      </c>
      <c r="D34" s="8" t="str">
        <f>IF($B34="","",IF(VLOOKUP($B34,選手名簿!$A$9:$L$58,3)="","",VLOOKUP($B34,選手名簿!$A$9:$L$58,3)))</f>
        <v/>
      </c>
      <c r="E34" s="8" t="str">
        <f>IF($B34="","",IF(VLOOKUP($B34,選手名簿!$A$9:$L$58,4)="","",VLOOKUP($B34,選手名簿!$A$9:$L$58,4)))</f>
        <v/>
      </c>
      <c r="F34" s="8" t="str">
        <f>IF($B34="","",IF(VLOOKUP($B34,選手名簿!$A$9:$L$58,5)="","",VLOOKUP($B34,選手名簿!$A$9:$L$58,5)))</f>
        <v/>
      </c>
      <c r="G34" s="120"/>
    </row>
    <row r="38" spans="1:7" x14ac:dyDescent="0.15">
      <c r="B38" t="s">
        <v>24</v>
      </c>
    </row>
    <row r="40" spans="1:7" x14ac:dyDescent="0.15">
      <c r="B40" s="222" t="str">
        <f>選手名簿!I3</f>
        <v>２０２２年５月●日　　</v>
      </c>
      <c r="C40" s="222"/>
    </row>
    <row r="42" spans="1:7" x14ac:dyDescent="0.15">
      <c r="A42" s="5"/>
      <c r="B42" t="s">
        <v>137</v>
      </c>
      <c r="E42" s="5"/>
      <c r="F42" s="5"/>
      <c r="G42" t="s">
        <v>25</v>
      </c>
    </row>
  </sheetData>
  <sheetProtection selectLockedCells="1"/>
  <mergeCells count="20"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  <mergeCell ref="A11:A12"/>
    <mergeCell ref="A13:A14"/>
    <mergeCell ref="A15:A16"/>
    <mergeCell ref="A17:A18"/>
    <mergeCell ref="C9:D9"/>
    <mergeCell ref="A1:B1"/>
    <mergeCell ref="B3:E3"/>
    <mergeCell ref="B5:C5"/>
    <mergeCell ref="A9:A10"/>
    <mergeCell ref="B9:B10"/>
    <mergeCell ref="E9:F9"/>
  </mergeCells>
  <phoneticPr fontId="5"/>
  <pageMargins left="0.75" right="0.75" top="1" bottom="1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</sheetPr>
  <dimension ref="A1:G42"/>
  <sheetViews>
    <sheetView workbookViewId="0">
      <selection activeCell="B11" sqref="B11"/>
    </sheetView>
  </sheetViews>
  <sheetFormatPr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7" x14ac:dyDescent="0.15">
      <c r="A1" s="223" t="s">
        <v>141</v>
      </c>
      <c r="B1" s="223"/>
    </row>
    <row r="3" spans="1:7" x14ac:dyDescent="0.15">
      <c r="B3" s="230" t="str">
        <f>MT!B3</f>
        <v>第４回　東海地区教職員バドミントン選手権大会　参加申込書</v>
      </c>
      <c r="C3" s="230"/>
      <c r="D3" s="230"/>
      <c r="E3" s="230"/>
    </row>
    <row r="4" spans="1:7" ht="14.25" thickBot="1" x14ac:dyDescent="0.2"/>
    <row r="5" spans="1:7" ht="14.25" thickBot="1" x14ac:dyDescent="0.2">
      <c r="B5" s="233" t="s">
        <v>119</v>
      </c>
      <c r="C5" s="234"/>
      <c r="D5" s="125" t="s">
        <v>163</v>
      </c>
      <c r="E5" s="1" t="s">
        <v>0</v>
      </c>
      <c r="F5" s="6">
        <f>選手名簿!$B$3</f>
        <v>0</v>
      </c>
    </row>
    <row r="7" spans="1:7" x14ac:dyDescent="0.15">
      <c r="A7" s="124" t="s">
        <v>162</v>
      </c>
      <c r="G7" s="123" t="s">
        <v>159</v>
      </c>
    </row>
    <row r="8" spans="1:7" x14ac:dyDescent="0.15">
      <c r="B8" s="94" t="s">
        <v>13</v>
      </c>
      <c r="G8" s="119" t="s">
        <v>13</v>
      </c>
    </row>
    <row r="9" spans="1:7" x14ac:dyDescent="0.15">
      <c r="A9" s="226"/>
      <c r="B9" s="224" t="s">
        <v>1</v>
      </c>
      <c r="C9" s="141" t="s">
        <v>4</v>
      </c>
      <c r="D9" s="141"/>
      <c r="E9" s="141" t="s">
        <v>3</v>
      </c>
      <c r="F9" s="141"/>
      <c r="G9" s="129" t="s">
        <v>164</v>
      </c>
    </row>
    <row r="10" spans="1:7" x14ac:dyDescent="0.15">
      <c r="A10" s="226"/>
      <c r="B10" s="225"/>
      <c r="C10" s="2" t="s">
        <v>5</v>
      </c>
      <c r="D10" s="2" t="s">
        <v>6</v>
      </c>
      <c r="E10" s="2" t="s">
        <v>5</v>
      </c>
      <c r="F10" s="2" t="s">
        <v>6</v>
      </c>
      <c r="G10" s="119" t="s">
        <v>13</v>
      </c>
    </row>
    <row r="11" spans="1:7" ht="21" customHeight="1" x14ac:dyDescent="0.15">
      <c r="A11" s="224" t="s">
        <v>30</v>
      </c>
      <c r="B11" s="66"/>
      <c r="C11" s="7" t="str">
        <f>IF($B11="","",IF(VLOOKUP($B11,選手名簿!$A$9:$L$58,2)="","",VLOOKUP($B11,選手名簿!$A$9:$L$58,2)))</f>
        <v/>
      </c>
      <c r="D11" s="7" t="str">
        <f>IF($B11="","",IF(VLOOKUP($B11,選手名簿!$A$9:$L$58,3)="","",VLOOKUP($B11,選手名簿!$A$9:$L$58,3)))</f>
        <v/>
      </c>
      <c r="E11" s="7" t="str">
        <f>IF($B11="","",IF(VLOOKUP($B11,選手名簿!$A$9:$L$58,4)="","",VLOOKUP($B11,選手名簿!$A$9:$L$58,4)))</f>
        <v/>
      </c>
      <c r="F11" s="7" t="str">
        <f>IF($B11="","",IF(VLOOKUP($B11,選手名簿!$A$9:$L$58,5)="","",VLOOKUP($B11,選手名簿!$A$9:$L$58,5)))</f>
        <v/>
      </c>
      <c r="G11" s="120"/>
    </row>
    <row r="12" spans="1:7" ht="21" customHeight="1" x14ac:dyDescent="0.15">
      <c r="A12" s="225"/>
      <c r="B12" s="67"/>
      <c r="C12" s="8" t="str">
        <f>IF($B12="","",IF(VLOOKUP($B12,選手名簿!$A$9:$L$58,2)="","",VLOOKUP($B12,選手名簿!$A$9:$L$58,2)))</f>
        <v/>
      </c>
      <c r="D12" s="8" t="str">
        <f>IF($B12="","",IF(VLOOKUP($B12,選手名簿!$A$9:$L$58,3)="","",VLOOKUP($B12,選手名簿!$A$9:$L$58,3)))</f>
        <v/>
      </c>
      <c r="E12" s="8" t="str">
        <f>IF($B12="","",IF(VLOOKUP($B12,選手名簿!$A$9:$L$58,4)="","",VLOOKUP($B12,選手名簿!$A$9:$L$58,4)))</f>
        <v/>
      </c>
      <c r="F12" s="8" t="str">
        <f>IF($B12="","",IF(VLOOKUP($B12,選手名簿!$A$9:$L$58,5)="","",VLOOKUP($B12,選手名簿!$A$9:$L$58,5)))</f>
        <v/>
      </c>
      <c r="G12" s="120"/>
    </row>
    <row r="13" spans="1:7" ht="21" customHeight="1" x14ac:dyDescent="0.15">
      <c r="A13" s="224" t="s">
        <v>31</v>
      </c>
      <c r="B13" s="66"/>
      <c r="C13" s="7" t="str">
        <f>IF($B13="","",IF(VLOOKUP($B13,選手名簿!$A$9:$L$58,2)="","",VLOOKUP($B13,選手名簿!$A$9:$L$58,2)))</f>
        <v/>
      </c>
      <c r="D13" s="7" t="str">
        <f>IF($B13="","",IF(VLOOKUP($B13,選手名簿!$A$9:$L$58,3)="","",VLOOKUP($B13,選手名簿!$A$9:$L$58,3)))</f>
        <v/>
      </c>
      <c r="E13" s="7" t="str">
        <f>IF($B13="","",IF(VLOOKUP($B13,選手名簿!$A$9:$L$58,4)="","",VLOOKUP($B13,選手名簿!$A$9:$L$58,4)))</f>
        <v/>
      </c>
      <c r="F13" s="7" t="str">
        <f>IF($B13="","",IF(VLOOKUP($B13,選手名簿!$A$9:$L$58,5)="","",VLOOKUP($B13,選手名簿!$A$9:$L$58,5)))</f>
        <v/>
      </c>
      <c r="G13" s="120"/>
    </row>
    <row r="14" spans="1:7" ht="21" customHeight="1" x14ac:dyDescent="0.15">
      <c r="A14" s="225"/>
      <c r="B14" s="67"/>
      <c r="C14" s="8" t="str">
        <f>IF($B14="","",IF(VLOOKUP($B14,選手名簿!$A$9:$L$58,2)="","",VLOOKUP($B14,選手名簿!$A$9:$L$58,2)))</f>
        <v/>
      </c>
      <c r="D14" s="8" t="str">
        <f>IF($B14="","",IF(VLOOKUP($B14,選手名簿!$A$9:$L$58,3)="","",VLOOKUP($B14,選手名簿!$A$9:$L$58,3)))</f>
        <v/>
      </c>
      <c r="E14" s="8" t="str">
        <f>IF($B14="","",IF(VLOOKUP($B14,選手名簿!$A$9:$L$58,4)="","",VLOOKUP($B14,選手名簿!$A$9:$L$58,4)))</f>
        <v/>
      </c>
      <c r="F14" s="8" t="str">
        <f>IF($B14="","",IF(VLOOKUP($B14,選手名簿!$A$9:$L$58,5)="","",VLOOKUP($B14,選手名簿!$A$9:$L$58,5)))</f>
        <v/>
      </c>
      <c r="G14" s="120"/>
    </row>
    <row r="15" spans="1:7" ht="21" customHeight="1" x14ac:dyDescent="0.15">
      <c r="A15" s="224" t="s">
        <v>32</v>
      </c>
      <c r="B15" s="66"/>
      <c r="C15" s="7" t="str">
        <f>IF($B15="","",IF(VLOOKUP($B15,選手名簿!$A$9:$L$58,2)="","",VLOOKUP($B15,選手名簿!$A$9:$L$58,2)))</f>
        <v/>
      </c>
      <c r="D15" s="7" t="str">
        <f>IF($B15="","",IF(VLOOKUP($B15,選手名簿!$A$9:$L$58,3)="","",VLOOKUP($B15,選手名簿!$A$9:$L$58,3)))</f>
        <v/>
      </c>
      <c r="E15" s="7" t="str">
        <f>IF($B15="","",IF(VLOOKUP($B15,選手名簿!$A$9:$L$58,4)="","",VLOOKUP($B15,選手名簿!$A$9:$L$58,4)))</f>
        <v/>
      </c>
      <c r="F15" s="7" t="str">
        <f>IF($B15="","",IF(VLOOKUP($B15,選手名簿!$A$9:$L$58,5)="","",VLOOKUP($B15,選手名簿!$A$9:$L$58,5)))</f>
        <v/>
      </c>
      <c r="G15" s="120"/>
    </row>
    <row r="16" spans="1:7" ht="21" customHeight="1" x14ac:dyDescent="0.15">
      <c r="A16" s="225"/>
      <c r="B16" s="67"/>
      <c r="C16" s="8" t="str">
        <f>IF($B16="","",IF(VLOOKUP($B16,選手名簿!$A$9:$L$58,2)="","",VLOOKUP($B16,選手名簿!$A$9:$L$58,2)))</f>
        <v/>
      </c>
      <c r="D16" s="8" t="str">
        <f>IF($B16="","",IF(VLOOKUP($B16,選手名簿!$A$9:$L$58,3)="","",VLOOKUP($B16,選手名簿!$A$9:$L$58,3)))</f>
        <v/>
      </c>
      <c r="E16" s="8" t="str">
        <f>IF($B16="","",IF(VLOOKUP($B16,選手名簿!$A$9:$L$58,4)="","",VLOOKUP($B16,選手名簿!$A$9:$L$58,4)))</f>
        <v/>
      </c>
      <c r="F16" s="8" t="str">
        <f>IF($B16="","",IF(VLOOKUP($B16,選手名簿!$A$9:$L$58,5)="","",VLOOKUP($B16,選手名簿!$A$9:$L$58,5)))</f>
        <v/>
      </c>
      <c r="G16" s="120"/>
    </row>
    <row r="17" spans="1:7" ht="21" customHeight="1" x14ac:dyDescent="0.15">
      <c r="A17" s="224" t="s">
        <v>33</v>
      </c>
      <c r="B17" s="66"/>
      <c r="C17" s="7" t="str">
        <f>IF($B17="","",IF(VLOOKUP($B17,選手名簿!$A$9:$L$58,2)="","",VLOOKUP($B17,選手名簿!$A$9:$L$58,2)))</f>
        <v/>
      </c>
      <c r="D17" s="7" t="str">
        <f>IF($B17="","",IF(VLOOKUP($B17,選手名簿!$A$9:$L$58,3)="","",VLOOKUP($B17,選手名簿!$A$9:$L$58,3)))</f>
        <v/>
      </c>
      <c r="E17" s="7" t="str">
        <f>IF($B17="","",IF(VLOOKUP($B17,選手名簿!$A$9:$L$58,4)="","",VLOOKUP($B17,選手名簿!$A$9:$L$58,4)))</f>
        <v/>
      </c>
      <c r="F17" s="7" t="str">
        <f>IF($B17="","",IF(VLOOKUP($B17,選手名簿!$A$9:$L$58,5)="","",VLOOKUP($B17,選手名簿!$A$9:$L$58,5)))</f>
        <v/>
      </c>
      <c r="G17" s="120"/>
    </row>
    <row r="18" spans="1:7" ht="21" customHeight="1" x14ac:dyDescent="0.15">
      <c r="A18" s="225"/>
      <c r="B18" s="67"/>
      <c r="C18" s="8" t="str">
        <f>IF($B18="","",IF(VLOOKUP($B18,選手名簿!$A$9:$L$58,2)="","",VLOOKUP($B18,選手名簿!$A$9:$L$58,2)))</f>
        <v/>
      </c>
      <c r="D18" s="8" t="str">
        <f>IF($B18="","",IF(VLOOKUP($B18,選手名簿!$A$9:$L$58,3)="","",VLOOKUP($B18,選手名簿!$A$9:$L$58,3)))</f>
        <v/>
      </c>
      <c r="E18" s="8" t="str">
        <f>IF($B18="","",IF(VLOOKUP($B18,選手名簿!$A$9:$L$58,4)="","",VLOOKUP($B18,選手名簿!$A$9:$L$58,4)))</f>
        <v/>
      </c>
      <c r="F18" s="8" t="str">
        <f>IF($B18="","",IF(VLOOKUP($B18,選手名簿!$A$9:$L$58,5)="","",VLOOKUP($B18,選手名簿!$A$9:$L$58,5)))</f>
        <v/>
      </c>
      <c r="G18" s="120"/>
    </row>
    <row r="19" spans="1:7" ht="21" customHeight="1" x14ac:dyDescent="0.15">
      <c r="A19" s="224" t="s">
        <v>34</v>
      </c>
      <c r="B19" s="66"/>
      <c r="C19" s="7" t="str">
        <f>IF($B19="","",IF(VLOOKUP($B19,選手名簿!$A$9:$L$58,2)="","",VLOOKUP($B19,選手名簿!$A$9:$L$58,2)))</f>
        <v/>
      </c>
      <c r="D19" s="7" t="str">
        <f>IF($B19="","",IF(VLOOKUP($B19,選手名簿!$A$9:$L$58,3)="","",VLOOKUP($B19,選手名簿!$A$9:$L$58,3)))</f>
        <v/>
      </c>
      <c r="E19" s="7" t="str">
        <f>IF($B19="","",IF(VLOOKUP($B19,選手名簿!$A$9:$L$58,4)="","",VLOOKUP($B19,選手名簿!$A$9:$L$58,4)))</f>
        <v/>
      </c>
      <c r="F19" s="7" t="str">
        <f>IF($B19="","",IF(VLOOKUP($B19,選手名簿!$A$9:$L$58,5)="","",VLOOKUP($B19,選手名簿!$A$9:$L$58,5)))</f>
        <v/>
      </c>
      <c r="G19" s="120"/>
    </row>
    <row r="20" spans="1:7" ht="21" customHeight="1" x14ac:dyDescent="0.15">
      <c r="A20" s="225"/>
      <c r="B20" s="67"/>
      <c r="C20" s="8" t="str">
        <f>IF($B20="","",IF(VLOOKUP($B20,選手名簿!$A$9:$L$58,2)="","",VLOOKUP($B20,選手名簿!$A$9:$L$58,2)))</f>
        <v/>
      </c>
      <c r="D20" s="8" t="str">
        <f>IF($B20="","",IF(VLOOKUP($B20,選手名簿!$A$9:$L$58,3)="","",VLOOKUP($B20,選手名簿!$A$9:$L$58,3)))</f>
        <v/>
      </c>
      <c r="E20" s="8" t="str">
        <f>IF($B20="","",IF(VLOOKUP($B20,選手名簿!$A$9:$L$58,4)="","",VLOOKUP($B20,選手名簿!$A$9:$L$58,4)))</f>
        <v/>
      </c>
      <c r="F20" s="8" t="str">
        <f>IF($B20="","",IF(VLOOKUP($B20,選手名簿!$A$9:$L$58,5)="","",VLOOKUP($B20,選手名簿!$A$9:$L$58,5)))</f>
        <v/>
      </c>
      <c r="G20" s="120"/>
    </row>
    <row r="21" spans="1:7" ht="21" customHeight="1" x14ac:dyDescent="0.15">
      <c r="A21" s="224" t="s">
        <v>35</v>
      </c>
      <c r="B21" s="66"/>
      <c r="C21" s="7" t="str">
        <f>IF($B21="","",IF(VLOOKUP($B21,選手名簿!$A$9:$L$58,2)="","",VLOOKUP($B21,選手名簿!$A$9:$L$58,2)))</f>
        <v/>
      </c>
      <c r="D21" s="7" t="str">
        <f>IF($B21="","",IF(VLOOKUP($B21,選手名簿!$A$9:$L$58,3)="","",VLOOKUP($B21,選手名簿!$A$9:$L$58,3)))</f>
        <v/>
      </c>
      <c r="E21" s="7" t="str">
        <f>IF($B21="","",IF(VLOOKUP($B21,選手名簿!$A$9:$L$58,4)="","",VLOOKUP($B21,選手名簿!$A$9:$L$58,4)))</f>
        <v/>
      </c>
      <c r="F21" s="7" t="str">
        <f>IF($B21="","",IF(VLOOKUP($B21,選手名簿!$A$9:$L$58,5)="","",VLOOKUP($B21,選手名簿!$A$9:$L$58,5)))</f>
        <v/>
      </c>
      <c r="G21" s="120"/>
    </row>
    <row r="22" spans="1:7" ht="21" customHeight="1" x14ac:dyDescent="0.15">
      <c r="A22" s="225"/>
      <c r="B22" s="67"/>
      <c r="C22" s="8" t="str">
        <f>IF($B22="","",IF(VLOOKUP($B22,選手名簿!$A$9:$L$58,2)="","",VLOOKUP($B22,選手名簿!$A$9:$L$58,2)))</f>
        <v/>
      </c>
      <c r="D22" s="8" t="str">
        <f>IF($B22="","",IF(VLOOKUP($B22,選手名簿!$A$9:$L$58,3)="","",VLOOKUP($B22,選手名簿!$A$9:$L$58,3)))</f>
        <v/>
      </c>
      <c r="E22" s="8" t="str">
        <f>IF($B22="","",IF(VLOOKUP($B22,選手名簿!$A$9:$L$58,4)="","",VLOOKUP($B22,選手名簿!$A$9:$L$58,4)))</f>
        <v/>
      </c>
      <c r="F22" s="8" t="str">
        <f>IF($B22="","",IF(VLOOKUP($B22,選手名簿!$A$9:$L$58,5)="","",VLOOKUP($B22,選手名簿!$A$9:$L$58,5)))</f>
        <v/>
      </c>
      <c r="G22" s="120"/>
    </row>
    <row r="23" spans="1:7" ht="21" customHeight="1" x14ac:dyDescent="0.15">
      <c r="A23" s="224" t="s">
        <v>36</v>
      </c>
      <c r="B23" s="66"/>
      <c r="C23" s="7" t="str">
        <f>IF($B23="","",IF(VLOOKUP($B23,選手名簿!$A$9:$L$58,2)="","",VLOOKUP($B23,選手名簿!$A$9:$L$58,2)))</f>
        <v/>
      </c>
      <c r="D23" s="7" t="str">
        <f>IF($B23="","",IF(VLOOKUP($B23,選手名簿!$A$9:$L$58,3)="","",VLOOKUP($B23,選手名簿!$A$9:$L$58,3)))</f>
        <v/>
      </c>
      <c r="E23" s="7" t="str">
        <f>IF($B23="","",IF(VLOOKUP($B23,選手名簿!$A$9:$L$58,4)="","",VLOOKUP($B23,選手名簿!$A$9:$L$58,4)))</f>
        <v/>
      </c>
      <c r="F23" s="7" t="str">
        <f>IF($B23="","",IF(VLOOKUP($B23,選手名簿!$A$9:$L$58,5)="","",VLOOKUP($B23,選手名簿!$A$9:$L$58,5)))</f>
        <v/>
      </c>
      <c r="G23" s="120"/>
    </row>
    <row r="24" spans="1:7" ht="21" customHeight="1" x14ac:dyDescent="0.15">
      <c r="A24" s="225"/>
      <c r="B24" s="67"/>
      <c r="C24" s="8" t="str">
        <f>IF($B24="","",IF(VLOOKUP($B24,選手名簿!$A$9:$L$58,2)="","",VLOOKUP($B24,選手名簿!$A$9:$L$58,2)))</f>
        <v/>
      </c>
      <c r="D24" s="8" t="str">
        <f>IF($B24="","",IF(VLOOKUP($B24,選手名簿!$A$9:$L$58,3)="","",VLOOKUP($B24,選手名簿!$A$9:$L$58,3)))</f>
        <v/>
      </c>
      <c r="E24" s="8" t="str">
        <f>IF($B24="","",IF(VLOOKUP($B24,選手名簿!$A$9:$L$58,4)="","",VLOOKUP($B24,選手名簿!$A$9:$L$58,4)))</f>
        <v/>
      </c>
      <c r="F24" s="8" t="str">
        <f>IF($B24="","",IF(VLOOKUP($B24,選手名簿!$A$9:$L$58,5)="","",VLOOKUP($B24,選手名簿!$A$9:$L$58,5)))</f>
        <v/>
      </c>
      <c r="G24" s="120"/>
    </row>
    <row r="25" spans="1:7" ht="21" customHeight="1" x14ac:dyDescent="0.15">
      <c r="A25" s="224" t="s">
        <v>37</v>
      </c>
      <c r="B25" s="66"/>
      <c r="C25" s="7" t="str">
        <f>IF($B25="","",IF(VLOOKUP($B25,選手名簿!$A$9:$L$58,2)="","",VLOOKUP($B25,選手名簿!$A$9:$L$58,2)))</f>
        <v/>
      </c>
      <c r="D25" s="7" t="str">
        <f>IF($B25="","",IF(VLOOKUP($B25,選手名簿!$A$9:$L$58,3)="","",VLOOKUP($B25,選手名簿!$A$9:$L$58,3)))</f>
        <v/>
      </c>
      <c r="E25" s="7" t="str">
        <f>IF($B25="","",IF(VLOOKUP($B25,選手名簿!$A$9:$L$58,4)="","",VLOOKUP($B25,選手名簿!$A$9:$L$58,4)))</f>
        <v/>
      </c>
      <c r="F25" s="7" t="str">
        <f>IF($B25="","",IF(VLOOKUP($B25,選手名簿!$A$9:$L$58,5)="","",VLOOKUP($B25,選手名簿!$A$9:$L$58,5)))</f>
        <v/>
      </c>
      <c r="G25" s="120"/>
    </row>
    <row r="26" spans="1:7" ht="21" customHeight="1" x14ac:dyDescent="0.15">
      <c r="A26" s="225"/>
      <c r="B26" s="67"/>
      <c r="C26" s="8" t="str">
        <f>IF($B26="","",IF(VLOOKUP($B26,選手名簿!$A$9:$L$58,2)="","",VLOOKUP($B26,選手名簿!$A$9:$L$58,2)))</f>
        <v/>
      </c>
      <c r="D26" s="8" t="str">
        <f>IF($B26="","",IF(VLOOKUP($B26,選手名簿!$A$9:$L$58,3)="","",VLOOKUP($B26,選手名簿!$A$9:$L$58,3)))</f>
        <v/>
      </c>
      <c r="E26" s="8" t="str">
        <f>IF($B26="","",IF(VLOOKUP($B26,選手名簿!$A$9:$L$58,4)="","",VLOOKUP($B26,選手名簿!$A$9:$L$58,4)))</f>
        <v/>
      </c>
      <c r="F26" s="8" t="str">
        <f>IF($B26="","",IF(VLOOKUP($B26,選手名簿!$A$9:$L$58,5)="","",VLOOKUP($B26,選手名簿!$A$9:$L$58,5)))</f>
        <v/>
      </c>
      <c r="G26" s="120"/>
    </row>
    <row r="27" spans="1:7" ht="21" customHeight="1" x14ac:dyDescent="0.15">
      <c r="A27" s="224" t="s">
        <v>38</v>
      </c>
      <c r="B27" s="66"/>
      <c r="C27" s="7" t="str">
        <f>IF($B27="","",IF(VLOOKUP($B27,選手名簿!$A$9:$L$58,2)="","",VLOOKUP($B27,選手名簿!$A$9:$L$58,2)))</f>
        <v/>
      </c>
      <c r="D27" s="7" t="str">
        <f>IF($B27="","",IF(VLOOKUP($B27,選手名簿!$A$9:$L$58,3)="","",VLOOKUP($B27,選手名簿!$A$9:$L$58,3)))</f>
        <v/>
      </c>
      <c r="E27" s="7" t="str">
        <f>IF($B27="","",IF(VLOOKUP($B27,選手名簿!$A$9:$L$58,4)="","",VLOOKUP($B27,選手名簿!$A$9:$L$58,4)))</f>
        <v/>
      </c>
      <c r="F27" s="7" t="str">
        <f>IF($B27="","",IF(VLOOKUP($B27,選手名簿!$A$9:$L$58,5)="","",VLOOKUP($B27,選手名簿!$A$9:$L$58,5)))</f>
        <v/>
      </c>
      <c r="G27" s="120"/>
    </row>
    <row r="28" spans="1:7" ht="21" customHeight="1" x14ac:dyDescent="0.15">
      <c r="A28" s="225"/>
      <c r="B28" s="67"/>
      <c r="C28" s="8" t="str">
        <f>IF($B28="","",IF(VLOOKUP($B28,選手名簿!$A$9:$L$58,2)="","",VLOOKUP($B28,選手名簿!$A$9:$L$58,2)))</f>
        <v/>
      </c>
      <c r="D28" s="8" t="str">
        <f>IF($B28="","",IF(VLOOKUP($B28,選手名簿!$A$9:$L$58,3)="","",VLOOKUP($B28,選手名簿!$A$9:$L$58,3)))</f>
        <v/>
      </c>
      <c r="E28" s="8" t="str">
        <f>IF($B28="","",IF(VLOOKUP($B28,選手名簿!$A$9:$L$58,4)="","",VLOOKUP($B28,選手名簿!$A$9:$L$58,4)))</f>
        <v/>
      </c>
      <c r="F28" s="8" t="str">
        <f>IF($B28="","",IF(VLOOKUP($B28,選手名簿!$A$9:$L$58,5)="","",VLOOKUP($B28,選手名簿!$A$9:$L$58,5)))</f>
        <v/>
      </c>
      <c r="G28" s="120"/>
    </row>
    <row r="29" spans="1:7" ht="21" customHeight="1" x14ac:dyDescent="0.15">
      <c r="A29" s="224" t="s">
        <v>39</v>
      </c>
      <c r="B29" s="66"/>
      <c r="C29" s="7" t="str">
        <f>IF($B29="","",IF(VLOOKUP($B29,選手名簿!$A$9:$L$58,2)="","",VLOOKUP($B29,選手名簿!$A$9:$L$58,2)))</f>
        <v/>
      </c>
      <c r="D29" s="7" t="str">
        <f>IF($B29="","",IF(VLOOKUP($B29,選手名簿!$A$9:$L$58,3)="","",VLOOKUP($B29,選手名簿!$A$9:$L$58,3)))</f>
        <v/>
      </c>
      <c r="E29" s="7" t="str">
        <f>IF($B29="","",IF(VLOOKUP($B29,選手名簿!$A$9:$L$58,4)="","",VLOOKUP($B29,選手名簿!$A$9:$L$58,4)))</f>
        <v/>
      </c>
      <c r="F29" s="7" t="str">
        <f>IF($B29="","",IF(VLOOKUP($B29,選手名簿!$A$9:$L$58,5)="","",VLOOKUP($B29,選手名簿!$A$9:$L$58,5)))</f>
        <v/>
      </c>
      <c r="G29" s="120"/>
    </row>
    <row r="30" spans="1:7" ht="21" customHeight="1" x14ac:dyDescent="0.15">
      <c r="A30" s="225"/>
      <c r="B30" s="67"/>
      <c r="C30" s="8" t="str">
        <f>IF($B30="","",IF(VLOOKUP($B30,選手名簿!$A$9:$L$58,2)="","",VLOOKUP($B30,選手名簿!$A$9:$L$58,2)))</f>
        <v/>
      </c>
      <c r="D30" s="8" t="str">
        <f>IF($B30="","",IF(VLOOKUP($B30,選手名簿!$A$9:$L$58,3)="","",VLOOKUP($B30,選手名簿!$A$9:$L$58,3)))</f>
        <v/>
      </c>
      <c r="E30" s="8" t="str">
        <f>IF($B30="","",IF(VLOOKUP($B30,選手名簿!$A$9:$L$58,4)="","",VLOOKUP($B30,選手名簿!$A$9:$L$58,4)))</f>
        <v/>
      </c>
      <c r="F30" s="8" t="str">
        <f>IF($B30="","",IF(VLOOKUP($B30,選手名簿!$A$9:$L$58,5)="","",VLOOKUP($B30,選手名簿!$A$9:$L$58,5)))</f>
        <v/>
      </c>
      <c r="G30" s="120"/>
    </row>
    <row r="31" spans="1:7" ht="21" customHeight="1" x14ac:dyDescent="0.15">
      <c r="A31" s="224" t="s">
        <v>40</v>
      </c>
      <c r="B31" s="66"/>
      <c r="C31" s="7" t="str">
        <f>IF($B31="","",IF(VLOOKUP($B31,選手名簿!$A$9:$L$58,2)="","",VLOOKUP($B31,選手名簿!$A$9:$L$58,2)))</f>
        <v/>
      </c>
      <c r="D31" s="7" t="str">
        <f>IF($B31="","",IF(VLOOKUP($B31,選手名簿!$A$9:$L$58,3)="","",VLOOKUP($B31,選手名簿!$A$9:$L$58,3)))</f>
        <v/>
      </c>
      <c r="E31" s="7" t="str">
        <f>IF($B31="","",IF(VLOOKUP($B31,選手名簿!$A$9:$L$58,4)="","",VLOOKUP($B31,選手名簿!$A$9:$L$58,4)))</f>
        <v/>
      </c>
      <c r="F31" s="7" t="str">
        <f>IF($B31="","",IF(VLOOKUP($B31,選手名簿!$A$9:$L$58,5)="","",VLOOKUP($B31,選手名簿!$A$9:$L$58,5)))</f>
        <v/>
      </c>
      <c r="G31" s="120"/>
    </row>
    <row r="32" spans="1:7" ht="21" customHeight="1" x14ac:dyDescent="0.15">
      <c r="A32" s="225"/>
      <c r="B32" s="67"/>
      <c r="C32" s="8" t="str">
        <f>IF($B32="","",IF(VLOOKUP($B32,選手名簿!$A$9:$L$58,2)="","",VLOOKUP($B32,選手名簿!$A$9:$L$58,2)))</f>
        <v/>
      </c>
      <c r="D32" s="8" t="str">
        <f>IF($B32="","",IF(VLOOKUP($B32,選手名簿!$A$9:$L$58,3)="","",VLOOKUP($B32,選手名簿!$A$9:$L$58,3)))</f>
        <v/>
      </c>
      <c r="E32" s="8" t="str">
        <f>IF($B32="","",IF(VLOOKUP($B32,選手名簿!$A$9:$L$58,4)="","",VLOOKUP($B32,選手名簿!$A$9:$L$58,4)))</f>
        <v/>
      </c>
      <c r="F32" s="8" t="str">
        <f>IF($B32="","",IF(VLOOKUP($B32,選手名簿!$A$9:$L$58,5)="","",VLOOKUP($B32,選手名簿!$A$9:$L$58,5)))</f>
        <v/>
      </c>
      <c r="G32" s="120"/>
    </row>
    <row r="33" spans="1:7" ht="21" customHeight="1" x14ac:dyDescent="0.15">
      <c r="A33" s="224" t="s">
        <v>41</v>
      </c>
      <c r="B33" s="66"/>
      <c r="C33" s="7" t="str">
        <f>IF($B33="","",IF(VLOOKUP($B33,選手名簿!$A$9:$L$58,2)="","",VLOOKUP($B33,選手名簿!$A$9:$L$58,2)))</f>
        <v/>
      </c>
      <c r="D33" s="7" t="str">
        <f>IF($B33="","",IF(VLOOKUP($B33,選手名簿!$A$9:$L$58,3)="","",VLOOKUP($B33,選手名簿!$A$9:$L$58,3)))</f>
        <v/>
      </c>
      <c r="E33" s="7" t="str">
        <f>IF($B33="","",IF(VLOOKUP($B33,選手名簿!$A$9:$L$58,4)="","",VLOOKUP($B33,選手名簿!$A$9:$L$58,4)))</f>
        <v/>
      </c>
      <c r="F33" s="7" t="str">
        <f>IF($B33="","",IF(VLOOKUP($B33,選手名簿!$A$9:$L$58,5)="","",VLOOKUP($B33,選手名簿!$A$9:$L$58,5)))</f>
        <v/>
      </c>
      <c r="G33" s="120"/>
    </row>
    <row r="34" spans="1:7" ht="21" customHeight="1" x14ac:dyDescent="0.15">
      <c r="A34" s="225"/>
      <c r="B34" s="67"/>
      <c r="C34" s="8" t="str">
        <f>IF($B34="","",IF(VLOOKUP($B34,選手名簿!$A$9:$L$58,2)="","",VLOOKUP($B34,選手名簿!$A$9:$L$58,2)))</f>
        <v/>
      </c>
      <c r="D34" s="8" t="str">
        <f>IF($B34="","",IF(VLOOKUP($B34,選手名簿!$A$9:$L$58,3)="","",VLOOKUP($B34,選手名簿!$A$9:$L$58,3)))</f>
        <v/>
      </c>
      <c r="E34" s="8" t="str">
        <f>IF($B34="","",IF(VLOOKUP($B34,選手名簿!$A$9:$L$58,4)="","",VLOOKUP($B34,選手名簿!$A$9:$L$58,4)))</f>
        <v/>
      </c>
      <c r="F34" s="8" t="str">
        <f>IF($B34="","",IF(VLOOKUP($B34,選手名簿!$A$9:$L$58,5)="","",VLOOKUP($B34,選手名簿!$A$9:$L$58,5)))</f>
        <v/>
      </c>
      <c r="G34" s="120"/>
    </row>
    <row r="38" spans="1:7" x14ac:dyDescent="0.15">
      <c r="B38" t="s">
        <v>24</v>
      </c>
    </row>
    <row r="40" spans="1:7" x14ac:dyDescent="0.15">
      <c r="B40" s="222" t="str">
        <f>選手名簿!I3</f>
        <v>２０２２年５月●日　　</v>
      </c>
      <c r="C40" s="222"/>
    </row>
    <row r="42" spans="1:7" x14ac:dyDescent="0.15">
      <c r="A42" s="5"/>
      <c r="B42" t="s">
        <v>137</v>
      </c>
      <c r="E42" s="5"/>
      <c r="F42" s="5"/>
      <c r="G42" t="s">
        <v>25</v>
      </c>
    </row>
  </sheetData>
  <sheetProtection selectLockedCells="1"/>
  <mergeCells count="20"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5"/>
  <pageMargins left="0.75" right="0.75" top="1" bottom="1" header="0.51200000000000001" footer="0.5120000000000000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Y228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"/>
    </sheetView>
  </sheetViews>
  <sheetFormatPr defaultRowHeight="13.5" x14ac:dyDescent="0.15"/>
  <cols>
    <col min="1" max="1" width="3.5" style="20" customWidth="1"/>
    <col min="2" max="3" width="7.625" style="20" customWidth="1"/>
    <col min="4" max="5" width="8.625" style="20" customWidth="1"/>
    <col min="6" max="6" width="4.125" style="46" customWidth="1"/>
    <col min="7" max="25" width="4.125" style="20" customWidth="1"/>
    <col min="26" max="16384" width="9" style="20"/>
  </cols>
  <sheetData>
    <row r="1" spans="1:25" ht="30" customHeight="1" x14ac:dyDescent="0.15">
      <c r="A1" s="19"/>
      <c r="B1" s="155" t="s">
        <v>173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6">
        <f>選手名簿!$B$3</f>
        <v>0</v>
      </c>
      <c r="S1" s="157"/>
      <c r="T1" s="157"/>
      <c r="U1" s="157"/>
      <c r="V1" s="157"/>
      <c r="W1" s="157"/>
      <c r="X1" s="158"/>
    </row>
    <row r="2" spans="1:25" ht="23.25" customHeight="1" thickBot="1" x14ac:dyDescent="0.2">
      <c r="B2" s="130" t="s">
        <v>165</v>
      </c>
      <c r="F2" s="20"/>
      <c r="I2" s="21"/>
      <c r="J2" s="21"/>
      <c r="K2" s="21"/>
      <c r="L2" s="21"/>
      <c r="M2" s="21"/>
      <c r="N2" s="21"/>
      <c r="O2" s="21"/>
      <c r="P2" s="105"/>
      <c r="Q2" s="105"/>
      <c r="R2" s="106"/>
      <c r="S2" s="106"/>
      <c r="T2" s="100"/>
      <c r="U2" s="101"/>
      <c r="V2" s="102"/>
      <c r="W2" s="103"/>
      <c r="X2" s="104"/>
    </row>
    <row r="3" spans="1:25" ht="20.100000000000001" customHeight="1" x14ac:dyDescent="0.15">
      <c r="A3" s="184" t="s">
        <v>52</v>
      </c>
      <c r="B3" s="175" t="s">
        <v>129</v>
      </c>
      <c r="C3" s="176" t="e">
        <f>IF($A3="","",IF(VLOOKUP($A3,選手名簿!$A$9:$L$58,3)="","",VLOOKUP($A3,選手名簿!$A$9:$L$58,3)))</f>
        <v>#N/A</v>
      </c>
      <c r="D3" s="175" t="s">
        <v>123</v>
      </c>
      <c r="E3" s="176"/>
      <c r="F3" s="165" t="s">
        <v>53</v>
      </c>
      <c r="G3" s="166"/>
      <c r="H3" s="166"/>
      <c r="I3" s="166"/>
      <c r="J3" s="166"/>
      <c r="K3" s="166"/>
      <c r="L3" s="166"/>
      <c r="M3" s="167"/>
      <c r="N3" s="166" t="s">
        <v>142</v>
      </c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72"/>
    </row>
    <row r="4" spans="1:25" ht="20.100000000000001" customHeight="1" x14ac:dyDescent="0.15">
      <c r="A4" s="185"/>
      <c r="B4" s="177" t="str">
        <f>IF($A4="","",IF(VLOOKUP($A4,選手名簿!$A$9:$L$58,2)="","",VLOOKUP($A4,選手名簿!$A$9:$L$58,2)))</f>
        <v/>
      </c>
      <c r="C4" s="178" t="str">
        <f>IF($A4="","",IF(VLOOKUP($A4,選手名簿!$A$9:$L$58,3)="","",VLOOKUP($A4,選手名簿!$A$9:$L$58,3)))</f>
        <v/>
      </c>
      <c r="D4" s="181"/>
      <c r="E4" s="182"/>
      <c r="F4" s="159" t="s">
        <v>15</v>
      </c>
      <c r="G4" s="161" t="s">
        <v>54</v>
      </c>
      <c r="H4" s="163" t="s">
        <v>55</v>
      </c>
      <c r="I4" s="168" t="s">
        <v>56</v>
      </c>
      <c r="J4" s="169"/>
      <c r="K4" s="169"/>
      <c r="L4" s="169"/>
      <c r="M4" s="170"/>
      <c r="N4" s="187" t="s">
        <v>143</v>
      </c>
      <c r="O4" s="187"/>
      <c r="P4" s="187"/>
      <c r="Q4" s="187"/>
      <c r="R4" s="187"/>
      <c r="S4" s="187"/>
      <c r="T4" s="187"/>
      <c r="U4" s="169" t="s">
        <v>144</v>
      </c>
      <c r="V4" s="169"/>
      <c r="W4" s="169"/>
      <c r="X4" s="169"/>
      <c r="Y4" s="171"/>
    </row>
    <row r="5" spans="1:25" ht="60" customHeight="1" thickBot="1" x14ac:dyDescent="0.2">
      <c r="A5" s="186"/>
      <c r="B5" s="179" t="str">
        <f>IF($A5="","",IF(VLOOKUP($A5,選手名簿!$A$9:$L$58,2)="","",VLOOKUP($A5,選手名簿!$A$9:$L$58,2)))</f>
        <v/>
      </c>
      <c r="C5" s="180" t="str">
        <f>IF($A5="","",IF(VLOOKUP($A5,選手名簿!$A$9:$L$58,3)="","",VLOOKUP($A5,選手名簿!$A$9:$L$58,3)))</f>
        <v/>
      </c>
      <c r="D5" s="183"/>
      <c r="E5" s="180"/>
      <c r="F5" s="160"/>
      <c r="G5" s="162"/>
      <c r="H5" s="164"/>
      <c r="I5" s="23" t="s">
        <v>57</v>
      </c>
      <c r="J5" s="22" t="s">
        <v>58</v>
      </c>
      <c r="K5" s="78" t="s">
        <v>127</v>
      </c>
      <c r="L5" s="24" t="s">
        <v>128</v>
      </c>
      <c r="M5" s="83" t="s">
        <v>132</v>
      </c>
      <c r="N5" s="86" t="s">
        <v>59</v>
      </c>
      <c r="O5" s="87" t="s">
        <v>60</v>
      </c>
      <c r="P5" s="87" t="s">
        <v>61</v>
      </c>
      <c r="Q5" s="86" t="s">
        <v>62</v>
      </c>
      <c r="R5" s="86" t="s">
        <v>63</v>
      </c>
      <c r="S5" s="86" t="s">
        <v>64</v>
      </c>
      <c r="T5" s="86" t="s">
        <v>65</v>
      </c>
      <c r="U5" s="86" t="s">
        <v>59</v>
      </c>
      <c r="V5" s="87" t="s">
        <v>60</v>
      </c>
      <c r="W5" s="87" t="s">
        <v>61</v>
      </c>
      <c r="X5" s="25" t="s">
        <v>62</v>
      </c>
      <c r="Y5" s="88" t="s">
        <v>135</v>
      </c>
    </row>
    <row r="6" spans="1:25" ht="15" customHeight="1" x14ac:dyDescent="0.15">
      <c r="A6" s="26">
        <v>1</v>
      </c>
      <c r="B6" s="27" t="str">
        <f>IF($A6="","",IF(VLOOKUP($A6,選手名簿!$A$9:$L$58,2)="","",VLOOKUP($A6,選手名簿!$A$9:$L$58,2)))</f>
        <v/>
      </c>
      <c r="C6" s="28" t="str">
        <f>IF($A6="","",IF(VLOOKUP($A6,選手名簿!$A$9:$L$58,3)="","",VLOOKUP($A6,選手名簿!$A$9:$L$58,3)))</f>
        <v/>
      </c>
      <c r="D6" s="27" t="str">
        <f>IF($A6="","",IF(VLOOKUP($A6,選手名簿!$A$9:$L$58,4)="","",VLOOKUP($A6,選手名簿!$A$9:$L$58,4)))</f>
        <v/>
      </c>
      <c r="E6" s="64" t="str">
        <f>IF($A6="","",IF(VLOOKUP($A6,選手名簿!$A$9:$L$58,5)="","",VLOOKUP($A6,選手名簿!$A$9:$L$58,5)))</f>
        <v/>
      </c>
      <c r="F6" s="11"/>
      <c r="G6" s="12"/>
      <c r="H6" s="12"/>
      <c r="I6" s="29" t="str">
        <f>IF($B6="","",IF(ISERROR(VLOOKUP($A6,MT!$B$14:$B$20,1,FALSE))=TRUE,"","○"))</f>
        <v/>
      </c>
      <c r="J6" s="30" t="str">
        <f>IF($B6="","",IF(ISERROR(VLOOKUP($A6,WT!$B$14:$B$20,1,FALSE))=TRUE,"","○"))</f>
        <v/>
      </c>
      <c r="K6" s="79" t="str">
        <f>IF($B6="","",IF(ISERROR(VLOOKUP($A6,OBT!$B$14:$B$22,1,FALSE)=TRUE),"","○"))</f>
        <v/>
      </c>
      <c r="L6" s="76" t="str">
        <f>IF($B6="","",IF(ISERROR(VLOOKUP($A6,OGT!$B$14:$B$22,1,FALSE)=TRUE),"","○"))</f>
        <v/>
      </c>
      <c r="M6" s="84" t="str">
        <f>IF($B6="","",IF(ISERROR(VLOOKUP($A6,HAT!$B$14:$B$22,1,FALSE)=TRUE),"","○"))</f>
        <v/>
      </c>
      <c r="N6" s="31" t="str">
        <f>IF($B6="","",IF(ISERROR(VLOOKUP($A6,MD!$B$11:$B$34,1,FALSE))=TRUE,"","○"))</f>
        <v/>
      </c>
      <c r="O6" s="31" t="str">
        <f>IF($B6="","",IF(ISERROR(VLOOKUP($A6,'30MD'!$B$11:$B$34,1,FALSE))=TRUE,"","○"))</f>
        <v/>
      </c>
      <c r="P6" s="31" t="str">
        <f>IF($B6="","",IF(ISERROR(VLOOKUP($A6,'40MD'!$B$11:$B$34,1,FALSE))=TRUE,"","○"))</f>
        <v/>
      </c>
      <c r="Q6" s="31" t="str">
        <f>IF($B6="","",IF(ISERROR(VLOOKUP($A6,'50MD'!$B$11:$B$34,1,FALSE))=TRUE,"","○"))</f>
        <v/>
      </c>
      <c r="R6" s="31" t="str">
        <f>IF($B6="","",IF(ISERROR(VLOOKUP($A6,'60MD'!$B$11:$B$34,1,FALSE))=TRUE,"","○"))</f>
        <v/>
      </c>
      <c r="S6" s="31" t="str">
        <f>IF($B6="","",IF(ISERROR(VLOOKUP($A6,'65MD'!$B$11:$B$34,1,FALSE))=TRUE,"","○"))</f>
        <v/>
      </c>
      <c r="T6" s="31" t="str">
        <f>IF($B6="","",IF(ISERROR(VLOOKUP($A6,'70MD'!$B$11:$B$34,1,FALSE))=TRUE,"","○"))</f>
        <v/>
      </c>
      <c r="U6" s="31" t="str">
        <f>IF($B6="","",IF(ISERROR(VLOOKUP($A6,WD!$B$11:$B$34,1,FALSE))=TRUE,"","○"))</f>
        <v/>
      </c>
      <c r="V6" s="31" t="str">
        <f>IF($B6="","",IF(ISERROR(VLOOKUP($A6,'30WD'!$B$11:$B$34,1,FALSE))=TRUE,"","○"))</f>
        <v/>
      </c>
      <c r="W6" s="31" t="str">
        <f>IF($B6="","",IF(ISERROR(VLOOKUP($A6,'40WD'!$B$11:$B$34,1,FALSE))=TRUE,"","○"))</f>
        <v/>
      </c>
      <c r="X6" s="31" t="str">
        <f>IF($B6="","",IF(ISERROR(VLOOKUP($A6,'50WD'!$B$11:$B$34,1,FALSE))=TRUE,"","○"))</f>
        <v/>
      </c>
      <c r="Y6" s="32" t="str">
        <f>IF($B6="","",IF(ISERROR(VLOOKUP($A6,'55WD'!$B$11:$B$34,1,FALSE))=TRUE,"","○"))</f>
        <v/>
      </c>
    </row>
    <row r="7" spans="1:25" ht="15" customHeight="1" x14ac:dyDescent="0.15">
      <c r="A7" s="33">
        <v>2</v>
      </c>
      <c r="B7" s="34" t="str">
        <f>IF($A7="","",IF(VLOOKUP($A7,選手名簿!$A$9:$L$58,2)="","",VLOOKUP($A7,選手名簿!$A$9:$L$58,2)))</f>
        <v/>
      </c>
      <c r="C7" s="35" t="str">
        <f>IF($A7="","",IF(VLOOKUP($A7,選手名簿!$A$9:$L$58,3)="","",VLOOKUP($A7,選手名簿!$A$9:$L$58,3)))</f>
        <v/>
      </c>
      <c r="D7" s="34" t="str">
        <f>IF($A7="","",IF(VLOOKUP($A7,選手名簿!$A$9:$L$58,4)="","",VLOOKUP($A7,選手名簿!$A$9:$L$58,4)))</f>
        <v/>
      </c>
      <c r="E7" s="65" t="str">
        <f>IF($A7="","",IF(VLOOKUP($A7,選手名簿!$A$9:$L$58,5)="","",VLOOKUP($A7,選手名簿!$A$9:$L$58,5)))</f>
        <v/>
      </c>
      <c r="F7" s="13"/>
      <c r="G7" s="14"/>
      <c r="H7" s="14"/>
      <c r="I7" s="29" t="str">
        <f>IF($B7="","",IF(ISERROR(VLOOKUP($A7,MT!$B$14:$B$20,1,FALSE))=TRUE,"","○"))</f>
        <v/>
      </c>
      <c r="J7" s="30" t="str">
        <f>IF($B7="","",IF(ISERROR(VLOOKUP($A7,WT!$B$14:$B$20,1,FALSE))=TRUE,"","○"))</f>
        <v/>
      </c>
      <c r="K7" s="79" t="str">
        <f>IF($B7="","",IF(ISERROR(VLOOKUP($A7,OBT!$B$14:$B$22,1,FALSE)=TRUE),"","○"))</f>
        <v/>
      </c>
      <c r="L7" s="77" t="str">
        <f>IF($B7="","",IF(ISERROR(VLOOKUP($A7,OGT!$B$14:$B$22,1,FALSE)=TRUE),"","○"))</f>
        <v/>
      </c>
      <c r="M7" s="85" t="str">
        <f>IF($B7="","",IF(ISERROR(VLOOKUP($A7,HAT!$B$14:$B$22,1,FALSE)=TRUE),"","○"))</f>
        <v/>
      </c>
      <c r="N7" s="36" t="str">
        <f>IF($B7="","",IF(ISERROR(VLOOKUP($A7,MD!$B$11:$B$34,1,FALSE))=TRUE,"","○"))</f>
        <v/>
      </c>
      <c r="O7" s="36" t="str">
        <f>IF($B7="","",IF(ISERROR(VLOOKUP($A7,'30MD'!$B$11:$B$34,1,FALSE))=TRUE,"","○"))</f>
        <v/>
      </c>
      <c r="P7" s="36" t="str">
        <f>IF($B7="","",IF(ISERROR(VLOOKUP($A7,'40MD'!$B$11:$B$34,1,FALSE))=TRUE,"","○"))</f>
        <v/>
      </c>
      <c r="Q7" s="36" t="str">
        <f>IF($B7="","",IF(ISERROR(VLOOKUP($A7,'50MD'!$B$11:$B$34,1,FALSE))=TRUE,"","○"))</f>
        <v/>
      </c>
      <c r="R7" s="36" t="str">
        <f>IF($B7="","",IF(ISERROR(VLOOKUP($A7,'60MD'!$B$11:$B$34,1,FALSE))=TRUE,"","○"))</f>
        <v/>
      </c>
      <c r="S7" s="36" t="str">
        <f>IF($B7="","",IF(ISERROR(VLOOKUP($A7,'65MD'!$B$11:$B$34,1,FALSE))=TRUE,"","○"))</f>
        <v/>
      </c>
      <c r="T7" s="36" t="str">
        <f>IF($B7="","",IF(ISERROR(VLOOKUP($A7,'70MD'!$B$11:$B$34,1,FALSE))=TRUE,"","○"))</f>
        <v/>
      </c>
      <c r="U7" s="36" t="str">
        <f>IF($B7="","",IF(ISERROR(VLOOKUP($A7,WD!$B$11:$B$34,1,FALSE))=TRUE,"","○"))</f>
        <v/>
      </c>
      <c r="V7" s="36" t="str">
        <f>IF($B7="","",IF(ISERROR(VLOOKUP($A7,'30WD'!$B$11:$B$34,1,FALSE))=TRUE,"","○"))</f>
        <v/>
      </c>
      <c r="W7" s="36" t="str">
        <f>IF($B7="","",IF(ISERROR(VLOOKUP($A7,'40WD'!$B$11:$B$34,1,FALSE))=TRUE,"","○"))</f>
        <v/>
      </c>
      <c r="X7" s="36" t="str">
        <f>IF($B7="","",IF(ISERROR(VLOOKUP($A7,'50WD'!$B$11:$B$34,1,FALSE))=TRUE,"","○"))</f>
        <v/>
      </c>
      <c r="Y7" s="37" t="str">
        <f>IF($B7="","",IF(ISERROR(VLOOKUP($A7,'55WD'!$B$11:$B$34,1,FALSE))=TRUE,"","○"))</f>
        <v/>
      </c>
    </row>
    <row r="8" spans="1:25" ht="15" customHeight="1" x14ac:dyDescent="0.15">
      <c r="A8" s="33">
        <v>3</v>
      </c>
      <c r="B8" s="34" t="str">
        <f>IF($A8="","",IF(VLOOKUP($A8,選手名簿!$A$9:$L$58,2)="","",VLOOKUP($A8,選手名簿!$A$9:$L$58,2)))</f>
        <v/>
      </c>
      <c r="C8" s="35" t="str">
        <f>IF($A8="","",IF(VLOOKUP($A8,選手名簿!$A$9:$L$58,3)="","",VLOOKUP($A8,選手名簿!$A$9:$L$58,3)))</f>
        <v/>
      </c>
      <c r="D8" s="34" t="str">
        <f>IF($A8="","",IF(VLOOKUP($A8,選手名簿!$A$9:$L$58,4)="","",VLOOKUP($A8,選手名簿!$A$9:$L$58,4)))</f>
        <v/>
      </c>
      <c r="E8" s="65" t="str">
        <f>IF($A8="","",IF(VLOOKUP($A8,選手名簿!$A$9:$L$58,5)="","",VLOOKUP($A8,選手名簿!$A$9:$L$58,5)))</f>
        <v/>
      </c>
      <c r="F8" s="13"/>
      <c r="G8" s="14"/>
      <c r="H8" s="14"/>
      <c r="I8" s="29" t="str">
        <f>IF($B8="","",IF(ISERROR(VLOOKUP($A8,MT!$B$14:$B$20,1,FALSE))=TRUE,"","○"))</f>
        <v/>
      </c>
      <c r="J8" s="30" t="str">
        <f>IF($B8="","",IF(ISERROR(VLOOKUP($A8,WT!$B$14:$B$20,1,FALSE))=TRUE,"","○"))</f>
        <v/>
      </c>
      <c r="K8" s="79" t="str">
        <f>IF($B8="","",IF(ISERROR(VLOOKUP($A8,OBT!$B$14:$B$22,1,FALSE)=TRUE),"","○"))</f>
        <v/>
      </c>
      <c r="L8" s="77" t="str">
        <f>IF($B8="","",IF(ISERROR(VLOOKUP($A8,OGT!$B$14:$B$22,1,FALSE)=TRUE),"","○"))</f>
        <v/>
      </c>
      <c r="M8" s="85" t="str">
        <f>IF($B8="","",IF(ISERROR(VLOOKUP($A8,HAT!$B$14:$B$22,1,FALSE)=TRUE),"","○"))</f>
        <v/>
      </c>
      <c r="N8" s="36" t="str">
        <f>IF($B8="","",IF(ISERROR(VLOOKUP($A8,MD!$B$11:$B$34,1,FALSE))=TRUE,"","○"))</f>
        <v/>
      </c>
      <c r="O8" s="36" t="str">
        <f>IF($B8="","",IF(ISERROR(VLOOKUP($A8,'30MD'!$B$11:$B$34,1,FALSE))=TRUE,"","○"))</f>
        <v/>
      </c>
      <c r="P8" s="36" t="str">
        <f>IF($B8="","",IF(ISERROR(VLOOKUP($A8,'40MD'!$B$11:$B$34,1,FALSE))=TRUE,"","○"))</f>
        <v/>
      </c>
      <c r="Q8" s="36" t="str">
        <f>IF($B8="","",IF(ISERROR(VLOOKUP($A8,'50MD'!$B$11:$B$34,1,FALSE))=TRUE,"","○"))</f>
        <v/>
      </c>
      <c r="R8" s="36" t="str">
        <f>IF($B8="","",IF(ISERROR(VLOOKUP($A8,'60MD'!$B$11:$B$34,1,FALSE))=TRUE,"","○"))</f>
        <v/>
      </c>
      <c r="S8" s="36" t="str">
        <f>IF($B8="","",IF(ISERROR(VLOOKUP($A8,'65MD'!$B$11:$B$34,1,FALSE))=TRUE,"","○"))</f>
        <v/>
      </c>
      <c r="T8" s="36" t="str">
        <f>IF($B8="","",IF(ISERROR(VLOOKUP($A8,'70MD'!$B$11:$B$34,1,FALSE))=TRUE,"","○"))</f>
        <v/>
      </c>
      <c r="U8" s="36" t="str">
        <f>IF($B8="","",IF(ISERROR(VLOOKUP($A8,WD!$B$11:$B$34,1,FALSE))=TRUE,"","○"))</f>
        <v/>
      </c>
      <c r="V8" s="36" t="str">
        <f>IF($B8="","",IF(ISERROR(VLOOKUP($A8,'30WD'!$B$11:$B$34,1,FALSE))=TRUE,"","○"))</f>
        <v/>
      </c>
      <c r="W8" s="36" t="str">
        <f>IF($B8="","",IF(ISERROR(VLOOKUP($A8,'40WD'!$B$11:$B$34,1,FALSE))=TRUE,"","○"))</f>
        <v/>
      </c>
      <c r="X8" s="36" t="str">
        <f>IF($B8="","",IF(ISERROR(VLOOKUP($A8,'50WD'!$B$11:$B$34,1,FALSE))=TRUE,"","○"))</f>
        <v/>
      </c>
      <c r="Y8" s="37" t="str">
        <f>IF($B8="","",IF(ISERROR(VLOOKUP($A8,'55WD'!$B$11:$B$34,1,FALSE))=TRUE,"","○"))</f>
        <v/>
      </c>
    </row>
    <row r="9" spans="1:25" ht="15" customHeight="1" x14ac:dyDescent="0.15">
      <c r="A9" s="33">
        <v>4</v>
      </c>
      <c r="B9" s="34" t="str">
        <f>IF($A9="","",IF(VLOOKUP($A9,選手名簿!$A$9:$L$58,2)="","",VLOOKUP($A9,選手名簿!$A$9:$L$58,2)))</f>
        <v/>
      </c>
      <c r="C9" s="35" t="str">
        <f>IF($A9="","",IF(VLOOKUP($A9,選手名簿!$A$9:$L$58,3)="","",VLOOKUP($A9,選手名簿!$A$9:$L$58,3)))</f>
        <v/>
      </c>
      <c r="D9" s="34" t="str">
        <f>IF($A9="","",IF(VLOOKUP($A9,選手名簿!$A$9:$L$58,4)="","",VLOOKUP($A9,選手名簿!$A$9:$L$58,4)))</f>
        <v/>
      </c>
      <c r="E9" s="65" t="str">
        <f>IF($A9="","",IF(VLOOKUP($A9,選手名簿!$A$9:$L$58,5)="","",VLOOKUP($A9,選手名簿!$A$9:$L$58,5)))</f>
        <v/>
      </c>
      <c r="F9" s="13"/>
      <c r="G9" s="14"/>
      <c r="H9" s="14"/>
      <c r="I9" s="29" t="str">
        <f>IF($B9="","",IF(ISERROR(VLOOKUP($A9,MT!$B$14:$B$20,1,FALSE))=TRUE,"","○"))</f>
        <v/>
      </c>
      <c r="J9" s="30" t="str">
        <f>IF($B9="","",IF(ISERROR(VLOOKUP($A9,WT!$B$14:$B$20,1,FALSE))=TRUE,"","○"))</f>
        <v/>
      </c>
      <c r="K9" s="79" t="str">
        <f>IF($B9="","",IF(ISERROR(VLOOKUP($A9,OBT!$B$14:$B$22,1,FALSE)=TRUE),"","○"))</f>
        <v/>
      </c>
      <c r="L9" s="77" t="str">
        <f>IF($B9="","",IF(ISERROR(VLOOKUP($A9,OGT!$B$14:$B$22,1,FALSE)=TRUE),"","○"))</f>
        <v/>
      </c>
      <c r="M9" s="85" t="str">
        <f>IF($B9="","",IF(ISERROR(VLOOKUP($A9,HAT!$B$14:$B$22,1,FALSE)=TRUE),"","○"))</f>
        <v/>
      </c>
      <c r="N9" s="98" t="str">
        <f>IF($B9="","",IF(ISERROR(VLOOKUP($A9,MD!$B$11:$B$34,1,FALSE))=TRUE,"","○"))</f>
        <v/>
      </c>
      <c r="O9" s="97" t="str">
        <f>IF($B9="","",IF(ISERROR(VLOOKUP($A9,'30MD'!$B$11:$B$34,1,FALSE))=TRUE,"","○"))</f>
        <v/>
      </c>
      <c r="P9" s="36" t="str">
        <f>IF($B9="","",IF(ISERROR(VLOOKUP($A9,'40MD'!$B$11:$B$34,1,FALSE))=TRUE,"","○"))</f>
        <v/>
      </c>
      <c r="Q9" s="36" t="str">
        <f>IF($B9="","",IF(ISERROR(VLOOKUP($A9,'50MD'!$B$11:$B$34,1,FALSE))=TRUE,"","○"))</f>
        <v/>
      </c>
      <c r="R9" s="36" t="str">
        <f>IF($B9="","",IF(ISERROR(VLOOKUP($A9,'60MD'!$B$11:$B$34,1,FALSE))=TRUE,"","○"))</f>
        <v/>
      </c>
      <c r="S9" s="36" t="str">
        <f>IF($B9="","",IF(ISERROR(VLOOKUP($A9,'65MD'!$B$11:$B$34,1,FALSE))=TRUE,"","○"))</f>
        <v/>
      </c>
      <c r="T9" s="36" t="str">
        <f>IF($B9="","",IF(ISERROR(VLOOKUP($A9,'70MD'!$B$11:$B$34,1,FALSE))=TRUE,"","○"))</f>
        <v/>
      </c>
      <c r="U9" s="36" t="str">
        <f>IF($B9="","",IF(ISERROR(VLOOKUP($A9,WD!$B$11:$B$34,1,FALSE))=TRUE,"","○"))</f>
        <v/>
      </c>
      <c r="V9" s="36" t="str">
        <f>IF($B9="","",IF(ISERROR(VLOOKUP($A9,'30WD'!$B$11:$B$34,1,FALSE))=TRUE,"","○"))</f>
        <v/>
      </c>
      <c r="W9" s="36" t="str">
        <f>IF($B9="","",IF(ISERROR(VLOOKUP($A9,'40WD'!$B$11:$B$34,1,FALSE))=TRUE,"","○"))</f>
        <v/>
      </c>
      <c r="X9" s="36" t="str">
        <f>IF($B9="","",IF(ISERROR(VLOOKUP($A9,'50WD'!$B$11:$B$34,1,FALSE))=TRUE,"","○"))</f>
        <v/>
      </c>
      <c r="Y9" s="37" t="str">
        <f>IF($B9="","",IF(ISERROR(VLOOKUP($A9,'55WD'!$B$11:$B$34,1,FALSE))=TRUE,"","○"))</f>
        <v/>
      </c>
    </row>
    <row r="10" spans="1:25" ht="15" customHeight="1" x14ac:dyDescent="0.15">
      <c r="A10" s="33">
        <v>5</v>
      </c>
      <c r="B10" s="34" t="str">
        <f>IF($A10="","",IF(VLOOKUP($A10,選手名簿!$A$9:$L$58,2)="","",VLOOKUP($A10,選手名簿!$A$9:$L$58,2)))</f>
        <v/>
      </c>
      <c r="C10" s="35" t="str">
        <f>IF($A10="","",IF(VLOOKUP($A10,選手名簿!$A$9:$L$58,3)="","",VLOOKUP($A10,選手名簿!$A$9:$L$58,3)))</f>
        <v/>
      </c>
      <c r="D10" s="34" t="str">
        <f>IF($A10="","",IF(VLOOKUP($A10,選手名簿!$A$9:$L$58,4)="","",VLOOKUP($A10,選手名簿!$A$9:$L$58,4)))</f>
        <v/>
      </c>
      <c r="E10" s="65" t="str">
        <f>IF($A10="","",IF(VLOOKUP($A10,選手名簿!$A$9:$L$58,5)="","",VLOOKUP($A10,選手名簿!$A$9:$L$58,5)))</f>
        <v/>
      </c>
      <c r="F10" s="13"/>
      <c r="G10" s="14"/>
      <c r="H10" s="14"/>
      <c r="I10" s="29" t="str">
        <f>IF($B10="","",IF(ISERROR(VLOOKUP($A10,MT!$B$14:$B$20,1,FALSE))=TRUE,"","○"))</f>
        <v/>
      </c>
      <c r="J10" s="30" t="str">
        <f>IF($B10="","",IF(ISERROR(VLOOKUP($A10,WT!$B$14:$B$20,1,FALSE))=TRUE,"","○"))</f>
        <v/>
      </c>
      <c r="K10" s="79" t="str">
        <f>IF($B10="","",IF(ISERROR(VLOOKUP($A10,OBT!$B$14:$B$22,1,FALSE)=TRUE),"","○"))</f>
        <v/>
      </c>
      <c r="L10" s="77" t="str">
        <f>IF($B10="","",IF(ISERROR(VLOOKUP($A10,OGT!$B$14:$B$22,1,FALSE)=TRUE),"","○"))</f>
        <v/>
      </c>
      <c r="M10" s="85" t="str">
        <f>IF($B10="","",IF(ISERROR(VLOOKUP($A10,HAT!$B$14:$B$22,1,FALSE)=TRUE),"","○"))</f>
        <v/>
      </c>
      <c r="N10" s="36" t="str">
        <f>IF($B10="","",IF(ISERROR(VLOOKUP($A10,MD!$B$11:$B$34,1,FALSE))=TRUE,"","○"))</f>
        <v/>
      </c>
      <c r="O10" s="36" t="str">
        <f>IF($B10="","",IF(ISERROR(VLOOKUP($A10,'30MD'!$B$11:$B$34,1,FALSE))=TRUE,"","○"))</f>
        <v/>
      </c>
      <c r="P10" s="36" t="str">
        <f>IF($B10="","",IF(ISERROR(VLOOKUP($A10,'40MD'!$B$11:$B$34,1,FALSE))=TRUE,"","○"))</f>
        <v/>
      </c>
      <c r="Q10" s="36" t="str">
        <f>IF($B10="","",IF(ISERROR(VLOOKUP($A10,'50MD'!$B$11:$B$34,1,FALSE))=TRUE,"","○"))</f>
        <v/>
      </c>
      <c r="R10" s="36" t="str">
        <f>IF($B10="","",IF(ISERROR(VLOOKUP($A10,'60MD'!$B$11:$B$34,1,FALSE))=TRUE,"","○"))</f>
        <v/>
      </c>
      <c r="S10" s="36" t="str">
        <f>IF($B10="","",IF(ISERROR(VLOOKUP($A10,'65MD'!$B$11:$B$34,1,FALSE))=TRUE,"","○"))</f>
        <v/>
      </c>
      <c r="T10" s="36" t="str">
        <f>IF($B10="","",IF(ISERROR(VLOOKUP($A10,'70MD'!$B$11:$B$34,1,FALSE))=TRUE,"","○"))</f>
        <v/>
      </c>
      <c r="U10" s="36" t="str">
        <f>IF($B10="","",IF(ISERROR(VLOOKUP($A10,WD!$B$11:$B$34,1,FALSE))=TRUE,"","○"))</f>
        <v/>
      </c>
      <c r="V10" s="36" t="str">
        <f>IF($B10="","",IF(ISERROR(VLOOKUP($A10,'30WD'!$B$11:$B$34,1,FALSE))=TRUE,"","○"))</f>
        <v/>
      </c>
      <c r="W10" s="36" t="str">
        <f>IF($B10="","",IF(ISERROR(VLOOKUP($A10,'40WD'!$B$11:$B$34,1,FALSE))=TRUE,"","○"))</f>
        <v/>
      </c>
      <c r="X10" s="36" t="str">
        <f>IF($B10="","",IF(ISERROR(VLOOKUP($A10,'50WD'!$B$11:$B$34,1,FALSE))=TRUE,"","○"))</f>
        <v/>
      </c>
      <c r="Y10" s="37" t="str">
        <f>IF($B10="","",IF(ISERROR(VLOOKUP($A10,'55WD'!$B$11:$B$34,1,FALSE))=TRUE,"","○"))</f>
        <v/>
      </c>
    </row>
    <row r="11" spans="1:25" ht="15" customHeight="1" x14ac:dyDescent="0.15">
      <c r="A11" s="33">
        <v>6</v>
      </c>
      <c r="B11" s="34" t="str">
        <f>IF($A11="","",IF(VLOOKUP($A11,選手名簿!$A$9:$L$58,2)="","",VLOOKUP($A11,選手名簿!$A$9:$L$58,2)))</f>
        <v/>
      </c>
      <c r="C11" s="35" t="str">
        <f>IF($A11="","",IF(VLOOKUP($A11,選手名簿!$A$9:$L$58,3)="","",VLOOKUP($A11,選手名簿!$A$9:$L$58,3)))</f>
        <v/>
      </c>
      <c r="D11" s="34" t="str">
        <f>IF($A11="","",IF(VLOOKUP($A11,選手名簿!$A$9:$L$58,4)="","",VLOOKUP($A11,選手名簿!$A$9:$L$58,4)))</f>
        <v/>
      </c>
      <c r="E11" s="65" t="str">
        <f>IF($A11="","",IF(VLOOKUP($A11,選手名簿!$A$9:$L$58,5)="","",VLOOKUP($A11,選手名簿!$A$9:$L$58,5)))</f>
        <v/>
      </c>
      <c r="F11" s="13"/>
      <c r="G11" s="14"/>
      <c r="H11" s="14"/>
      <c r="I11" s="29" t="str">
        <f>IF($B11="","",IF(ISERROR(VLOOKUP($A11,MT!$B$14:$B$20,1,FALSE))=TRUE,"","○"))</f>
        <v/>
      </c>
      <c r="J11" s="30" t="str">
        <f>IF($B11="","",IF(ISERROR(VLOOKUP($A11,WT!$B$14:$B$20,1,FALSE))=TRUE,"","○"))</f>
        <v/>
      </c>
      <c r="K11" s="79" t="str">
        <f>IF($B11="","",IF(ISERROR(VLOOKUP($A11,OBT!$B$14:$B$22,1,FALSE)=TRUE),"","○"))</f>
        <v/>
      </c>
      <c r="L11" s="77" t="str">
        <f>IF($B11="","",IF(ISERROR(VLOOKUP($A11,OGT!$B$14:$B$22,1,FALSE)=TRUE),"","○"))</f>
        <v/>
      </c>
      <c r="M11" s="85" t="str">
        <f>IF($B11="","",IF(ISERROR(VLOOKUP($A11,HAT!$B$14:$B$22,1,FALSE)=TRUE),"","○"))</f>
        <v/>
      </c>
      <c r="N11" s="36" t="str">
        <f>IF($B11="","",IF(ISERROR(VLOOKUP($A11,MD!$B$11:$B$34,1,FALSE))=TRUE,"","○"))</f>
        <v/>
      </c>
      <c r="O11" s="36" t="str">
        <f>IF($B11="","",IF(ISERROR(VLOOKUP($A11,'30MD'!$B$11:$B$34,1,FALSE))=TRUE,"","○"))</f>
        <v/>
      </c>
      <c r="P11" s="36" t="str">
        <f>IF($B11="","",IF(ISERROR(VLOOKUP($A11,'40MD'!$B$11:$B$34,1,FALSE))=TRUE,"","○"))</f>
        <v/>
      </c>
      <c r="Q11" s="36" t="str">
        <f>IF($B11="","",IF(ISERROR(VLOOKUP($A11,'50MD'!$B$11:$B$34,1,FALSE))=TRUE,"","○"))</f>
        <v/>
      </c>
      <c r="R11" s="36" t="str">
        <f>IF($B11="","",IF(ISERROR(VLOOKUP($A11,'60MD'!$B$11:$B$34,1,FALSE))=TRUE,"","○"))</f>
        <v/>
      </c>
      <c r="S11" s="36" t="str">
        <f>IF($B11="","",IF(ISERROR(VLOOKUP($A11,'65MD'!$B$11:$B$34,1,FALSE))=TRUE,"","○"))</f>
        <v/>
      </c>
      <c r="T11" s="36" t="str">
        <f>IF($B11="","",IF(ISERROR(VLOOKUP($A11,'70MD'!$B$11:$B$34,1,FALSE))=TRUE,"","○"))</f>
        <v/>
      </c>
      <c r="U11" s="36" t="str">
        <f>IF($B11="","",IF(ISERROR(VLOOKUP($A11,WD!$B$11:$B$34,1,FALSE))=TRUE,"","○"))</f>
        <v/>
      </c>
      <c r="V11" s="36" t="str">
        <f>IF($B11="","",IF(ISERROR(VLOOKUP($A11,'30WD'!$B$11:$B$34,1,FALSE))=TRUE,"","○"))</f>
        <v/>
      </c>
      <c r="W11" s="36" t="str">
        <f>IF($B11="","",IF(ISERROR(VLOOKUP($A11,'40WD'!$B$11:$B$34,1,FALSE))=TRUE,"","○"))</f>
        <v/>
      </c>
      <c r="X11" s="36" t="str">
        <f>IF($B11="","",IF(ISERROR(VLOOKUP($A11,'50WD'!$B$11:$B$34,1,FALSE))=TRUE,"","○"))</f>
        <v/>
      </c>
      <c r="Y11" s="37" t="str">
        <f>IF($B11="","",IF(ISERROR(VLOOKUP($A11,'55WD'!$B$11:$B$34,1,FALSE))=TRUE,"","○"))</f>
        <v/>
      </c>
    </row>
    <row r="12" spans="1:25" ht="15" customHeight="1" x14ac:dyDescent="0.15">
      <c r="A12" s="33">
        <v>7</v>
      </c>
      <c r="B12" s="34" t="str">
        <f>IF($A12="","",IF(VLOOKUP($A12,選手名簿!$A$9:$L$58,2)="","",VLOOKUP($A12,選手名簿!$A$9:$L$58,2)))</f>
        <v/>
      </c>
      <c r="C12" s="35" t="str">
        <f>IF($A12="","",IF(VLOOKUP($A12,選手名簿!$A$9:$L$58,3)="","",VLOOKUP($A12,選手名簿!$A$9:$L$58,3)))</f>
        <v/>
      </c>
      <c r="D12" s="34" t="str">
        <f>IF($A12="","",IF(VLOOKUP($A12,選手名簿!$A$9:$L$58,4)="","",VLOOKUP($A12,選手名簿!$A$9:$L$58,4)))</f>
        <v/>
      </c>
      <c r="E12" s="65" t="str">
        <f>IF($A12="","",IF(VLOOKUP($A12,選手名簿!$A$9:$L$58,5)="","",VLOOKUP($A12,選手名簿!$A$9:$L$58,5)))</f>
        <v/>
      </c>
      <c r="F12" s="13"/>
      <c r="G12" s="14"/>
      <c r="H12" s="14"/>
      <c r="I12" s="29" t="str">
        <f>IF($B12="","",IF(ISERROR(VLOOKUP($A12,MT!$B$14:$B$20,1,FALSE))=TRUE,"","○"))</f>
        <v/>
      </c>
      <c r="J12" s="30" t="str">
        <f>IF($B12="","",IF(ISERROR(VLOOKUP($A12,WT!$B$14:$B$20,1,FALSE))=TRUE,"","○"))</f>
        <v/>
      </c>
      <c r="K12" s="79" t="str">
        <f>IF($B12="","",IF(ISERROR(VLOOKUP($A12,OBT!$B$14:$B$22,1,FALSE)=TRUE),"","○"))</f>
        <v/>
      </c>
      <c r="L12" s="77" t="str">
        <f>IF($B12="","",IF(ISERROR(VLOOKUP($A12,OGT!$B$14:$B$22,1,FALSE)=TRUE),"","○"))</f>
        <v/>
      </c>
      <c r="M12" s="85" t="str">
        <f>IF($B12="","",IF(ISERROR(VLOOKUP($A12,HAT!$B$14:$B$22,1,FALSE)=TRUE),"","○"))</f>
        <v/>
      </c>
      <c r="N12" s="36" t="str">
        <f>IF($B12="","",IF(ISERROR(VLOOKUP($A12,MD!$B$11:$B$34,1,FALSE))=TRUE,"","○"))</f>
        <v/>
      </c>
      <c r="O12" s="36" t="str">
        <f>IF($B12="","",IF(ISERROR(VLOOKUP($A12,'30MD'!$B$11:$B$34,1,FALSE))=TRUE,"","○"))</f>
        <v/>
      </c>
      <c r="P12" s="36" t="str">
        <f>IF($B12="","",IF(ISERROR(VLOOKUP($A12,'40MD'!$B$11:$B$34,1,FALSE))=TRUE,"","○"))</f>
        <v/>
      </c>
      <c r="Q12" s="36" t="str">
        <f>IF($B12="","",IF(ISERROR(VLOOKUP($A12,'50MD'!$B$11:$B$34,1,FALSE))=TRUE,"","○"))</f>
        <v/>
      </c>
      <c r="R12" s="36" t="str">
        <f>IF($B12="","",IF(ISERROR(VLOOKUP($A12,'60MD'!$B$11:$B$34,1,FALSE))=TRUE,"","○"))</f>
        <v/>
      </c>
      <c r="S12" s="36" t="str">
        <f>IF($B12="","",IF(ISERROR(VLOOKUP($A12,'65MD'!$B$11:$B$34,1,FALSE))=TRUE,"","○"))</f>
        <v/>
      </c>
      <c r="T12" s="36" t="str">
        <f>IF($B12="","",IF(ISERROR(VLOOKUP($A12,'70MD'!$B$11:$B$34,1,FALSE))=TRUE,"","○"))</f>
        <v/>
      </c>
      <c r="U12" s="36" t="str">
        <f>IF($B12="","",IF(ISERROR(VLOOKUP($A12,WD!$B$11:$B$34,1,FALSE))=TRUE,"","○"))</f>
        <v/>
      </c>
      <c r="V12" s="36" t="str">
        <f>IF($B12="","",IF(ISERROR(VLOOKUP($A12,'30WD'!$B$11:$B$34,1,FALSE))=TRUE,"","○"))</f>
        <v/>
      </c>
      <c r="W12" s="36" t="str">
        <f>IF($B12="","",IF(ISERROR(VLOOKUP($A12,'40WD'!$B$11:$B$34,1,FALSE))=TRUE,"","○"))</f>
        <v/>
      </c>
      <c r="X12" s="36" t="str">
        <f>IF($B12="","",IF(ISERROR(VLOOKUP($A12,'50WD'!$B$11:$B$34,1,FALSE))=TRUE,"","○"))</f>
        <v/>
      </c>
      <c r="Y12" s="37" t="str">
        <f>IF($B12="","",IF(ISERROR(VLOOKUP($A12,'55WD'!$B$11:$B$34,1,FALSE))=TRUE,"","○"))</f>
        <v/>
      </c>
    </row>
    <row r="13" spans="1:25" ht="15" customHeight="1" x14ac:dyDescent="0.15">
      <c r="A13" s="33">
        <v>8</v>
      </c>
      <c r="B13" s="34" t="str">
        <f>IF($A13="","",IF(VLOOKUP($A13,選手名簿!$A$9:$L$58,2)="","",VLOOKUP($A13,選手名簿!$A$9:$L$58,2)))</f>
        <v/>
      </c>
      <c r="C13" s="35" t="str">
        <f>IF($A13="","",IF(VLOOKUP($A13,選手名簿!$A$9:$L$58,3)="","",VLOOKUP($A13,選手名簿!$A$9:$L$58,3)))</f>
        <v/>
      </c>
      <c r="D13" s="34" t="str">
        <f>IF($A13="","",IF(VLOOKUP($A13,選手名簿!$A$9:$L$58,4)="","",VLOOKUP($A13,選手名簿!$A$9:$L$58,4)))</f>
        <v/>
      </c>
      <c r="E13" s="65" t="str">
        <f>IF($A13="","",IF(VLOOKUP($A13,選手名簿!$A$9:$L$58,5)="","",VLOOKUP($A13,選手名簿!$A$9:$L$58,5)))</f>
        <v/>
      </c>
      <c r="F13" s="13"/>
      <c r="G13" s="14"/>
      <c r="H13" s="14"/>
      <c r="I13" s="29" t="str">
        <f>IF($B13="","",IF(ISERROR(VLOOKUP($A13,MT!$B$14:$B$20,1,FALSE))=TRUE,"","○"))</f>
        <v/>
      </c>
      <c r="J13" s="30" t="str">
        <f>IF($B13="","",IF(ISERROR(VLOOKUP($A13,WT!$B$14:$B$20,1,FALSE))=TRUE,"","○"))</f>
        <v/>
      </c>
      <c r="K13" s="79" t="str">
        <f>IF($B13="","",IF(ISERROR(VLOOKUP($A13,OBT!$B$14:$B$22,1,FALSE)=TRUE),"","○"))</f>
        <v/>
      </c>
      <c r="L13" s="77" t="str">
        <f>IF($B13="","",IF(ISERROR(VLOOKUP($A13,OGT!$B$14:$B$22,1,FALSE)=TRUE),"","○"))</f>
        <v/>
      </c>
      <c r="M13" s="85" t="str">
        <f>IF($B13="","",IF(ISERROR(VLOOKUP($A13,HAT!$B$14:$B$22,1,FALSE)=TRUE),"","○"))</f>
        <v/>
      </c>
      <c r="N13" s="36" t="str">
        <f>IF($B13="","",IF(ISERROR(VLOOKUP($A13,MD!$B$11:$B$34,1,FALSE))=TRUE,"","○"))</f>
        <v/>
      </c>
      <c r="O13" s="36" t="str">
        <f>IF($B13="","",IF(ISERROR(VLOOKUP($A13,'30MD'!$B$11:$B$34,1,FALSE))=TRUE,"","○"))</f>
        <v/>
      </c>
      <c r="P13" s="36" t="str">
        <f>IF($B13="","",IF(ISERROR(VLOOKUP($A13,'40MD'!$B$11:$B$34,1,FALSE))=TRUE,"","○"))</f>
        <v/>
      </c>
      <c r="Q13" s="36" t="str">
        <f>IF($B13="","",IF(ISERROR(VLOOKUP($A13,'50MD'!$B$11:$B$34,1,FALSE))=TRUE,"","○"))</f>
        <v/>
      </c>
      <c r="R13" s="36" t="str">
        <f>IF($B13="","",IF(ISERROR(VLOOKUP($A13,'60MD'!$B$11:$B$34,1,FALSE))=TRUE,"","○"))</f>
        <v/>
      </c>
      <c r="S13" s="36" t="str">
        <f>IF($B13="","",IF(ISERROR(VLOOKUP($A13,'65MD'!$B$11:$B$34,1,FALSE))=TRUE,"","○"))</f>
        <v/>
      </c>
      <c r="T13" s="36" t="str">
        <f>IF($B13="","",IF(ISERROR(VLOOKUP($A13,'70MD'!$B$11:$B$34,1,FALSE))=TRUE,"","○"))</f>
        <v/>
      </c>
      <c r="U13" s="36" t="str">
        <f>IF($B13="","",IF(ISERROR(VLOOKUP($A13,WD!$B$11:$B$34,1,FALSE))=TRUE,"","○"))</f>
        <v/>
      </c>
      <c r="V13" s="36" t="str">
        <f>IF($B13="","",IF(ISERROR(VLOOKUP($A13,'30WD'!$B$11:$B$34,1,FALSE))=TRUE,"","○"))</f>
        <v/>
      </c>
      <c r="W13" s="36" t="str">
        <f>IF($B13="","",IF(ISERROR(VLOOKUP($A13,'40WD'!$B$11:$B$34,1,FALSE))=TRUE,"","○"))</f>
        <v/>
      </c>
      <c r="X13" s="36" t="str">
        <f>IF($B13="","",IF(ISERROR(VLOOKUP($A13,'50WD'!$B$11:$B$34,1,FALSE))=TRUE,"","○"))</f>
        <v/>
      </c>
      <c r="Y13" s="37" t="str">
        <f>IF($B13="","",IF(ISERROR(VLOOKUP($A13,'55WD'!$B$11:$B$34,1,FALSE))=TRUE,"","○"))</f>
        <v/>
      </c>
    </row>
    <row r="14" spans="1:25" ht="15" customHeight="1" x14ac:dyDescent="0.15">
      <c r="A14" s="33">
        <v>9</v>
      </c>
      <c r="B14" s="34" t="str">
        <f>IF($A14="","",IF(VLOOKUP($A14,選手名簿!$A$9:$L$58,2)="","",VLOOKUP($A14,選手名簿!$A$9:$L$58,2)))</f>
        <v/>
      </c>
      <c r="C14" s="35" t="str">
        <f>IF($A14="","",IF(VLOOKUP($A14,選手名簿!$A$9:$L$58,3)="","",VLOOKUP($A14,選手名簿!$A$9:$L$58,3)))</f>
        <v/>
      </c>
      <c r="D14" s="34" t="str">
        <f>IF($A14="","",IF(VLOOKUP($A14,選手名簿!$A$9:$L$58,4)="","",VLOOKUP($A14,選手名簿!$A$9:$L$58,4)))</f>
        <v/>
      </c>
      <c r="E14" s="65" t="str">
        <f>IF($A14="","",IF(VLOOKUP($A14,選手名簿!$A$9:$L$58,5)="","",VLOOKUP($A14,選手名簿!$A$9:$L$58,5)))</f>
        <v/>
      </c>
      <c r="F14" s="13"/>
      <c r="G14" s="14"/>
      <c r="H14" s="14"/>
      <c r="I14" s="29" t="str">
        <f>IF($B14="","",IF(ISERROR(VLOOKUP($A14,MT!$B$14:$B$20,1,FALSE))=TRUE,"","○"))</f>
        <v/>
      </c>
      <c r="J14" s="30" t="str">
        <f>IF($B14="","",IF(ISERROR(VLOOKUP($A14,WT!$B$14:$B$20,1,FALSE))=TRUE,"","○"))</f>
        <v/>
      </c>
      <c r="K14" s="79" t="str">
        <f>IF($B14="","",IF(ISERROR(VLOOKUP($A14,OBT!$B$14:$B$22,1,FALSE)=TRUE),"","○"))</f>
        <v/>
      </c>
      <c r="L14" s="77" t="str">
        <f>IF($B14="","",IF(ISERROR(VLOOKUP($A14,OGT!$B$14:$B$22,1,FALSE)=TRUE),"","○"))</f>
        <v/>
      </c>
      <c r="M14" s="85" t="str">
        <f>IF($B14="","",IF(ISERROR(VLOOKUP($A14,HAT!$B$14:$B$22,1,FALSE)=TRUE),"","○"))</f>
        <v/>
      </c>
      <c r="N14" s="36" t="str">
        <f>IF($B14="","",IF(ISERROR(VLOOKUP($A14,MD!$B$11:$B$34,1,FALSE))=TRUE,"","○"))</f>
        <v/>
      </c>
      <c r="O14" s="36" t="str">
        <f>IF($B14="","",IF(ISERROR(VLOOKUP($A14,'30MD'!$B$11:$B$34,1,FALSE))=TRUE,"","○"))</f>
        <v/>
      </c>
      <c r="P14" s="36" t="str">
        <f>IF($B14="","",IF(ISERROR(VLOOKUP($A14,'40MD'!$B$11:$B$34,1,FALSE))=TRUE,"","○"))</f>
        <v/>
      </c>
      <c r="Q14" s="36" t="str">
        <f>IF($B14="","",IF(ISERROR(VLOOKUP($A14,'50MD'!$B$11:$B$34,1,FALSE))=TRUE,"","○"))</f>
        <v/>
      </c>
      <c r="R14" s="36" t="str">
        <f>IF($B14="","",IF(ISERROR(VLOOKUP($A14,'60MD'!$B$11:$B$34,1,FALSE))=TRUE,"","○"))</f>
        <v/>
      </c>
      <c r="S14" s="36" t="str">
        <f>IF($B14="","",IF(ISERROR(VLOOKUP($A14,'65MD'!$B$11:$B$34,1,FALSE))=TRUE,"","○"))</f>
        <v/>
      </c>
      <c r="T14" s="36" t="str">
        <f>IF($B14="","",IF(ISERROR(VLOOKUP($A14,'70MD'!$B$11:$B$34,1,FALSE))=TRUE,"","○"))</f>
        <v/>
      </c>
      <c r="U14" s="36" t="str">
        <f>IF($B14="","",IF(ISERROR(VLOOKUP($A14,WD!$B$11:$B$34,1,FALSE))=TRUE,"","○"))</f>
        <v/>
      </c>
      <c r="V14" s="36" t="str">
        <f>IF($B14="","",IF(ISERROR(VLOOKUP($A14,'30WD'!$B$11:$B$34,1,FALSE))=TRUE,"","○"))</f>
        <v/>
      </c>
      <c r="W14" s="36" t="str">
        <f>IF($B14="","",IF(ISERROR(VLOOKUP($A14,'40WD'!$B$11:$B$34,1,FALSE))=TRUE,"","○"))</f>
        <v/>
      </c>
      <c r="X14" s="36" t="str">
        <f>IF($B14="","",IF(ISERROR(VLOOKUP($A14,'50WD'!$B$11:$B$34,1,FALSE))=TRUE,"","○"))</f>
        <v/>
      </c>
      <c r="Y14" s="37" t="str">
        <f>IF($B14="","",IF(ISERROR(VLOOKUP($A14,'55WD'!$B$11:$B$34,1,FALSE))=TRUE,"","○"))</f>
        <v/>
      </c>
    </row>
    <row r="15" spans="1:25" ht="15" customHeight="1" x14ac:dyDescent="0.15">
      <c r="A15" s="33">
        <v>10</v>
      </c>
      <c r="B15" s="34" t="str">
        <f>IF($A15="","",IF(VLOOKUP($A15,選手名簿!$A$9:$L$58,2)="","",VLOOKUP($A15,選手名簿!$A$9:$L$58,2)))</f>
        <v/>
      </c>
      <c r="C15" s="35" t="str">
        <f>IF($A15="","",IF(VLOOKUP($A15,選手名簿!$A$9:$L$58,3)="","",VLOOKUP($A15,選手名簿!$A$9:$L$58,3)))</f>
        <v/>
      </c>
      <c r="D15" s="34" t="str">
        <f>IF($A15="","",IF(VLOOKUP($A15,選手名簿!$A$9:$L$58,4)="","",VLOOKUP($A15,選手名簿!$A$9:$L$58,4)))</f>
        <v/>
      </c>
      <c r="E15" s="65" t="str">
        <f>IF($A15="","",IF(VLOOKUP($A15,選手名簿!$A$9:$L$58,5)="","",VLOOKUP($A15,選手名簿!$A$9:$L$58,5)))</f>
        <v/>
      </c>
      <c r="F15" s="13"/>
      <c r="G15" s="14"/>
      <c r="H15" s="14"/>
      <c r="I15" s="29" t="str">
        <f>IF($B15="","",IF(ISERROR(VLOOKUP($A15,MT!$B$14:$B$20,1,FALSE))=TRUE,"","○"))</f>
        <v/>
      </c>
      <c r="J15" s="30" t="str">
        <f>IF($B15="","",IF(ISERROR(VLOOKUP($A15,WT!$B$14:$B$20,1,FALSE))=TRUE,"","○"))</f>
        <v/>
      </c>
      <c r="K15" s="79" t="str">
        <f>IF($B15="","",IF(ISERROR(VLOOKUP($A15,OBT!$B$14:$B$22,1,FALSE)=TRUE),"","○"))</f>
        <v/>
      </c>
      <c r="L15" s="77" t="str">
        <f>IF($B15="","",IF(ISERROR(VLOOKUP($A15,OGT!$B$14:$B$22,1,FALSE)=TRUE),"","○"))</f>
        <v/>
      </c>
      <c r="M15" s="85" t="str">
        <f>IF($B15="","",IF(ISERROR(VLOOKUP($A15,HAT!$B$14:$B$22,1,FALSE)=TRUE),"","○"))</f>
        <v/>
      </c>
      <c r="N15" s="36" t="str">
        <f>IF($B15="","",IF(ISERROR(VLOOKUP($A15,MD!$B$11:$B$34,1,FALSE))=TRUE,"","○"))</f>
        <v/>
      </c>
      <c r="O15" s="36" t="str">
        <f>IF($B15="","",IF(ISERROR(VLOOKUP($A15,'30MD'!$B$11:$B$34,1,FALSE))=TRUE,"","○"))</f>
        <v/>
      </c>
      <c r="P15" s="36" t="str">
        <f>IF($B15="","",IF(ISERROR(VLOOKUP($A15,'40MD'!$B$11:$B$34,1,FALSE))=TRUE,"","○"))</f>
        <v/>
      </c>
      <c r="Q15" s="36" t="str">
        <f>IF($B15="","",IF(ISERROR(VLOOKUP($A15,'50MD'!$B$11:$B$34,1,FALSE))=TRUE,"","○"))</f>
        <v/>
      </c>
      <c r="R15" s="36" t="str">
        <f>IF($B15="","",IF(ISERROR(VLOOKUP($A15,'60MD'!$B$11:$B$34,1,FALSE))=TRUE,"","○"))</f>
        <v/>
      </c>
      <c r="S15" s="36" t="str">
        <f>IF($B15="","",IF(ISERROR(VLOOKUP($A15,'65MD'!$B$11:$B$34,1,FALSE))=TRUE,"","○"))</f>
        <v/>
      </c>
      <c r="T15" s="36" t="str">
        <f>IF($B15="","",IF(ISERROR(VLOOKUP($A15,'70MD'!$B$11:$B$34,1,FALSE))=TRUE,"","○"))</f>
        <v/>
      </c>
      <c r="U15" s="36" t="str">
        <f>IF($B15="","",IF(ISERROR(VLOOKUP($A15,WD!$B$11:$B$34,1,FALSE))=TRUE,"","○"))</f>
        <v/>
      </c>
      <c r="V15" s="36" t="str">
        <f>IF($B15="","",IF(ISERROR(VLOOKUP($A15,'30WD'!$B$11:$B$34,1,FALSE))=TRUE,"","○"))</f>
        <v/>
      </c>
      <c r="W15" s="36" t="str">
        <f>IF($B15="","",IF(ISERROR(VLOOKUP($A15,'40WD'!$B$11:$B$34,1,FALSE))=TRUE,"","○"))</f>
        <v/>
      </c>
      <c r="X15" s="36" t="str">
        <f>IF($B15="","",IF(ISERROR(VLOOKUP($A15,'50WD'!$B$11:$B$34,1,FALSE))=TRUE,"","○"))</f>
        <v/>
      </c>
      <c r="Y15" s="37" t="str">
        <f>IF($B15="","",IF(ISERROR(VLOOKUP($A15,'55WD'!$B$11:$B$34,1,FALSE))=TRUE,"","○"))</f>
        <v/>
      </c>
    </row>
    <row r="16" spans="1:25" ht="15" customHeight="1" x14ac:dyDescent="0.15">
      <c r="A16" s="33">
        <v>11</v>
      </c>
      <c r="B16" s="34" t="str">
        <f>IF($A16="","",IF(VLOOKUP($A16,選手名簿!$A$9:$L$58,2)="","",VLOOKUP($A16,選手名簿!$A$9:$L$58,2)))</f>
        <v/>
      </c>
      <c r="C16" s="35" t="str">
        <f>IF($A16="","",IF(VLOOKUP($A16,選手名簿!$A$9:$L$58,3)="","",VLOOKUP($A16,選手名簿!$A$9:$L$58,3)))</f>
        <v/>
      </c>
      <c r="D16" s="34" t="str">
        <f>IF($A16="","",IF(VLOOKUP($A16,選手名簿!$A$9:$L$58,4)="","",VLOOKUP($A16,選手名簿!$A$9:$L$58,4)))</f>
        <v/>
      </c>
      <c r="E16" s="65" t="str">
        <f>IF($A16="","",IF(VLOOKUP($A16,選手名簿!$A$9:$L$58,5)="","",VLOOKUP($A16,選手名簿!$A$9:$L$58,5)))</f>
        <v/>
      </c>
      <c r="F16" s="13"/>
      <c r="G16" s="14"/>
      <c r="H16" s="14"/>
      <c r="I16" s="29" t="str">
        <f>IF($B16="","",IF(ISERROR(VLOOKUP($A16,MT!$B$14:$B$20,1,FALSE))=TRUE,"","○"))</f>
        <v/>
      </c>
      <c r="J16" s="30" t="str">
        <f>IF($B16="","",IF(ISERROR(VLOOKUP($A16,WT!$B$14:$B$20,1,FALSE))=TRUE,"","○"))</f>
        <v/>
      </c>
      <c r="K16" s="79" t="str">
        <f>IF($B16="","",IF(ISERROR(VLOOKUP($A16,OBT!$B$14:$B$22,1,FALSE)=TRUE),"","○"))</f>
        <v/>
      </c>
      <c r="L16" s="77" t="str">
        <f>IF($B16="","",IF(ISERROR(VLOOKUP($A16,OGT!$B$14:$B$22,1,FALSE)=TRUE),"","○"))</f>
        <v/>
      </c>
      <c r="M16" s="85" t="str">
        <f>IF($B16="","",IF(ISERROR(VLOOKUP($A16,HAT!$B$14:$B$22,1,FALSE)=TRUE),"","○"))</f>
        <v/>
      </c>
      <c r="N16" s="36" t="str">
        <f>IF($B16="","",IF(ISERROR(VLOOKUP($A16,MD!$B$11:$B$34,1,FALSE))=TRUE,"","○"))</f>
        <v/>
      </c>
      <c r="O16" s="36" t="str">
        <f>IF($B16="","",IF(ISERROR(VLOOKUP($A16,'30MD'!$B$11:$B$34,1,FALSE))=TRUE,"","○"))</f>
        <v/>
      </c>
      <c r="P16" s="36" t="str">
        <f>IF($B16="","",IF(ISERROR(VLOOKUP($A16,'40MD'!$B$11:$B$34,1,FALSE))=TRUE,"","○"))</f>
        <v/>
      </c>
      <c r="Q16" s="36" t="str">
        <f>IF($B16="","",IF(ISERROR(VLOOKUP($A16,'50MD'!$B$11:$B$34,1,FALSE))=TRUE,"","○"))</f>
        <v/>
      </c>
      <c r="R16" s="36" t="str">
        <f>IF($B16="","",IF(ISERROR(VLOOKUP($A16,'60MD'!$B$11:$B$34,1,FALSE))=TRUE,"","○"))</f>
        <v/>
      </c>
      <c r="S16" s="36" t="str">
        <f>IF($B16="","",IF(ISERROR(VLOOKUP($A16,'65MD'!$B$11:$B$34,1,FALSE))=TRUE,"","○"))</f>
        <v/>
      </c>
      <c r="T16" s="36" t="str">
        <f>IF($B16="","",IF(ISERROR(VLOOKUP($A16,'70MD'!$B$11:$B$34,1,FALSE))=TRUE,"","○"))</f>
        <v/>
      </c>
      <c r="U16" s="36" t="str">
        <f>IF($B16="","",IF(ISERROR(VLOOKUP($A16,WD!$B$11:$B$34,1,FALSE))=TRUE,"","○"))</f>
        <v/>
      </c>
      <c r="V16" s="36" t="str">
        <f>IF($B16="","",IF(ISERROR(VLOOKUP($A16,'30WD'!$B$11:$B$34,1,FALSE))=TRUE,"","○"))</f>
        <v/>
      </c>
      <c r="W16" s="36" t="str">
        <f>IF($B16="","",IF(ISERROR(VLOOKUP($A16,'40WD'!$B$11:$B$34,1,FALSE))=TRUE,"","○"))</f>
        <v/>
      </c>
      <c r="X16" s="36" t="str">
        <f>IF($B16="","",IF(ISERROR(VLOOKUP($A16,'50WD'!$B$11:$B$34,1,FALSE))=TRUE,"","○"))</f>
        <v/>
      </c>
      <c r="Y16" s="37" t="str">
        <f>IF($B16="","",IF(ISERROR(VLOOKUP($A16,'55WD'!$B$11:$B$34,1,FALSE))=TRUE,"","○"))</f>
        <v/>
      </c>
    </row>
    <row r="17" spans="1:25" ht="15" customHeight="1" x14ac:dyDescent="0.15">
      <c r="A17" s="33">
        <v>12</v>
      </c>
      <c r="B17" s="34" t="str">
        <f>IF($A17="","",IF(VLOOKUP($A17,選手名簿!$A$9:$L$58,2)="","",VLOOKUP($A17,選手名簿!$A$9:$L$58,2)))</f>
        <v/>
      </c>
      <c r="C17" s="35" t="str">
        <f>IF($A17="","",IF(VLOOKUP($A17,選手名簿!$A$9:$L$58,3)="","",VLOOKUP($A17,選手名簿!$A$9:$L$58,3)))</f>
        <v/>
      </c>
      <c r="D17" s="34" t="str">
        <f>IF($A17="","",IF(VLOOKUP($A17,選手名簿!$A$9:$L$58,4)="","",VLOOKUP($A17,選手名簿!$A$9:$L$58,4)))</f>
        <v/>
      </c>
      <c r="E17" s="65" t="str">
        <f>IF($A17="","",IF(VLOOKUP($A17,選手名簿!$A$9:$L$58,5)="","",VLOOKUP($A17,選手名簿!$A$9:$L$58,5)))</f>
        <v/>
      </c>
      <c r="F17" s="13"/>
      <c r="G17" s="14"/>
      <c r="H17" s="14"/>
      <c r="I17" s="29" t="str">
        <f>IF($B17="","",IF(ISERROR(VLOOKUP($A17,MT!$B$14:$B$20,1,FALSE))=TRUE,"","○"))</f>
        <v/>
      </c>
      <c r="J17" s="30" t="str">
        <f>IF($B17="","",IF(ISERROR(VLOOKUP($A17,WT!$B$14:$B$20,1,FALSE))=TRUE,"","○"))</f>
        <v/>
      </c>
      <c r="K17" s="79" t="str">
        <f>IF($B17="","",IF(ISERROR(VLOOKUP($A17,OBT!$B$14:$B$22,1,FALSE)=TRUE),"","○"))</f>
        <v/>
      </c>
      <c r="L17" s="77" t="str">
        <f>IF($B17="","",IF(ISERROR(VLOOKUP($A17,OGT!$B$14:$B$22,1,FALSE)=TRUE),"","○"))</f>
        <v/>
      </c>
      <c r="M17" s="85" t="str">
        <f>IF($B17="","",IF(ISERROR(VLOOKUP($A17,HAT!$B$14:$B$22,1,FALSE)=TRUE),"","○"))</f>
        <v/>
      </c>
      <c r="N17" s="36" t="str">
        <f>IF($B17="","",IF(ISERROR(VLOOKUP($A17,MD!$B$11:$B$34,1,FALSE))=TRUE,"","○"))</f>
        <v/>
      </c>
      <c r="O17" s="36" t="str">
        <f>IF($B17="","",IF(ISERROR(VLOOKUP($A17,'30MD'!$B$11:$B$34,1,FALSE))=TRUE,"","○"))</f>
        <v/>
      </c>
      <c r="P17" s="36" t="str">
        <f>IF($B17="","",IF(ISERROR(VLOOKUP($A17,'40MD'!$B$11:$B$34,1,FALSE))=TRUE,"","○"))</f>
        <v/>
      </c>
      <c r="Q17" s="36" t="str">
        <f>IF($B17="","",IF(ISERROR(VLOOKUP($A17,'50MD'!$B$11:$B$34,1,FALSE))=TRUE,"","○"))</f>
        <v/>
      </c>
      <c r="R17" s="36" t="str">
        <f>IF($B17="","",IF(ISERROR(VLOOKUP($A17,'60MD'!$B$11:$B$34,1,FALSE))=TRUE,"","○"))</f>
        <v/>
      </c>
      <c r="S17" s="36" t="str">
        <f>IF($B17="","",IF(ISERROR(VLOOKUP($A17,'65MD'!$B$11:$B$34,1,FALSE))=TRUE,"","○"))</f>
        <v/>
      </c>
      <c r="T17" s="36" t="str">
        <f>IF($B17="","",IF(ISERROR(VLOOKUP($A17,'70MD'!$B$11:$B$34,1,FALSE))=TRUE,"","○"))</f>
        <v/>
      </c>
      <c r="U17" s="36" t="str">
        <f>IF($B17="","",IF(ISERROR(VLOOKUP($A17,WD!$B$11:$B$34,1,FALSE))=TRUE,"","○"))</f>
        <v/>
      </c>
      <c r="V17" s="36" t="str">
        <f>IF($B17="","",IF(ISERROR(VLOOKUP($A17,'30WD'!$B$11:$B$34,1,FALSE))=TRUE,"","○"))</f>
        <v/>
      </c>
      <c r="W17" s="36" t="str">
        <f>IF($B17="","",IF(ISERROR(VLOOKUP($A17,'40WD'!$B$11:$B$34,1,FALSE))=TRUE,"","○"))</f>
        <v/>
      </c>
      <c r="X17" s="36" t="str">
        <f>IF($B17="","",IF(ISERROR(VLOOKUP($A17,'50WD'!$B$11:$B$34,1,FALSE))=TRUE,"","○"))</f>
        <v/>
      </c>
      <c r="Y17" s="37" t="str">
        <f>IF($B17="","",IF(ISERROR(VLOOKUP($A17,'55WD'!$B$11:$B$34,1,FALSE))=TRUE,"","○"))</f>
        <v/>
      </c>
    </row>
    <row r="18" spans="1:25" ht="15" customHeight="1" x14ac:dyDescent="0.15">
      <c r="A18" s="33">
        <v>13</v>
      </c>
      <c r="B18" s="34" t="str">
        <f>IF($A18="","",IF(VLOOKUP($A18,選手名簿!$A$9:$L$58,2)="","",VLOOKUP($A18,選手名簿!$A$9:$L$58,2)))</f>
        <v/>
      </c>
      <c r="C18" s="35" t="str">
        <f>IF($A18="","",IF(VLOOKUP($A18,選手名簿!$A$9:$L$58,3)="","",VLOOKUP($A18,選手名簿!$A$9:$L$58,3)))</f>
        <v/>
      </c>
      <c r="D18" s="34" t="str">
        <f>IF($A18="","",IF(VLOOKUP($A18,選手名簿!$A$9:$L$58,4)="","",VLOOKUP($A18,選手名簿!$A$9:$L$58,4)))</f>
        <v/>
      </c>
      <c r="E18" s="65" t="str">
        <f>IF($A18="","",IF(VLOOKUP($A18,選手名簿!$A$9:$L$58,5)="","",VLOOKUP($A18,選手名簿!$A$9:$L$58,5)))</f>
        <v/>
      </c>
      <c r="F18" s="13"/>
      <c r="G18" s="14"/>
      <c r="H18" s="14"/>
      <c r="I18" s="29" t="str">
        <f>IF($B18="","",IF(ISERROR(VLOOKUP($A18,MT!$B$14:$B$20,1,FALSE))=TRUE,"","○"))</f>
        <v/>
      </c>
      <c r="J18" s="30" t="str">
        <f>IF($B18="","",IF(ISERROR(VLOOKUP($A18,WT!$B$14:$B$20,1,FALSE))=TRUE,"","○"))</f>
        <v/>
      </c>
      <c r="K18" s="79" t="str">
        <f>IF($B18="","",IF(ISERROR(VLOOKUP($A18,OBT!$B$14:$B$22,1,FALSE)=TRUE),"","○"))</f>
        <v/>
      </c>
      <c r="L18" s="77" t="str">
        <f>IF($B18="","",IF(ISERROR(VLOOKUP($A18,OGT!$B$14:$B$22,1,FALSE)=TRUE),"","○"))</f>
        <v/>
      </c>
      <c r="M18" s="85" t="str">
        <f>IF($B18="","",IF(ISERROR(VLOOKUP($A18,HAT!$B$14:$B$22,1,FALSE)=TRUE),"","○"))</f>
        <v/>
      </c>
      <c r="N18" s="36" t="str">
        <f>IF($B18="","",IF(ISERROR(VLOOKUP($A18,MD!$B$11:$B$34,1,FALSE))=TRUE,"","○"))</f>
        <v/>
      </c>
      <c r="O18" s="36" t="str">
        <f>IF($B18="","",IF(ISERROR(VLOOKUP($A18,'30MD'!$B$11:$B$34,1,FALSE))=TRUE,"","○"))</f>
        <v/>
      </c>
      <c r="P18" s="36" t="str">
        <f>IF($B18="","",IF(ISERROR(VLOOKUP($A18,'40MD'!$B$11:$B$34,1,FALSE))=TRUE,"","○"))</f>
        <v/>
      </c>
      <c r="Q18" s="36" t="str">
        <f>IF($B18="","",IF(ISERROR(VLOOKUP($A18,'50MD'!$B$11:$B$34,1,FALSE))=TRUE,"","○"))</f>
        <v/>
      </c>
      <c r="R18" s="36" t="str">
        <f>IF($B18="","",IF(ISERROR(VLOOKUP($A18,'60MD'!$B$11:$B$34,1,FALSE))=TRUE,"","○"))</f>
        <v/>
      </c>
      <c r="S18" s="36" t="str">
        <f>IF($B18="","",IF(ISERROR(VLOOKUP($A18,'65MD'!$B$11:$B$34,1,FALSE))=TRUE,"","○"))</f>
        <v/>
      </c>
      <c r="T18" s="36" t="str">
        <f>IF($B18="","",IF(ISERROR(VLOOKUP($A18,'70MD'!$B$11:$B$34,1,FALSE))=TRUE,"","○"))</f>
        <v/>
      </c>
      <c r="U18" s="36" t="str">
        <f>IF($B18="","",IF(ISERROR(VLOOKUP($A18,WD!$B$11:$B$34,1,FALSE))=TRUE,"","○"))</f>
        <v/>
      </c>
      <c r="V18" s="36" t="str">
        <f>IF($B18="","",IF(ISERROR(VLOOKUP($A18,'30WD'!$B$11:$B$34,1,FALSE))=TRUE,"","○"))</f>
        <v/>
      </c>
      <c r="W18" s="36" t="str">
        <f>IF($B18="","",IF(ISERROR(VLOOKUP($A18,'40WD'!$B$11:$B$34,1,FALSE))=TRUE,"","○"))</f>
        <v/>
      </c>
      <c r="X18" s="36" t="str">
        <f>IF($B18="","",IF(ISERROR(VLOOKUP($A18,'50WD'!$B$11:$B$34,1,FALSE))=TRUE,"","○"))</f>
        <v/>
      </c>
      <c r="Y18" s="37" t="str">
        <f>IF($B18="","",IF(ISERROR(VLOOKUP($A18,'55WD'!$B$11:$B$34,1,FALSE))=TRUE,"","○"))</f>
        <v/>
      </c>
    </row>
    <row r="19" spans="1:25" ht="15" customHeight="1" x14ac:dyDescent="0.15">
      <c r="A19" s="33">
        <v>14</v>
      </c>
      <c r="B19" s="34" t="str">
        <f>IF($A19="","",IF(VLOOKUP($A19,選手名簿!$A$9:$L$58,2)="","",VLOOKUP($A19,選手名簿!$A$9:$L$58,2)))</f>
        <v/>
      </c>
      <c r="C19" s="35" t="str">
        <f>IF($A19="","",IF(VLOOKUP($A19,選手名簿!$A$9:$L$58,3)="","",VLOOKUP($A19,選手名簿!$A$9:$L$58,3)))</f>
        <v/>
      </c>
      <c r="D19" s="34" t="str">
        <f>IF($A19="","",IF(VLOOKUP($A19,選手名簿!$A$9:$L$58,4)="","",VLOOKUP($A19,選手名簿!$A$9:$L$58,4)))</f>
        <v/>
      </c>
      <c r="E19" s="65" t="str">
        <f>IF($A19="","",IF(VLOOKUP($A19,選手名簿!$A$9:$L$58,5)="","",VLOOKUP($A19,選手名簿!$A$9:$L$58,5)))</f>
        <v/>
      </c>
      <c r="F19" s="13"/>
      <c r="G19" s="14"/>
      <c r="H19" s="14"/>
      <c r="I19" s="29" t="str">
        <f>IF($B19="","",IF(ISERROR(VLOOKUP($A19,MT!$B$14:$B$20,1,FALSE))=TRUE,"","○"))</f>
        <v/>
      </c>
      <c r="J19" s="30" t="str">
        <f>IF($B19="","",IF(ISERROR(VLOOKUP($A19,WT!$B$14:$B$20,1,FALSE))=TRUE,"","○"))</f>
        <v/>
      </c>
      <c r="K19" s="79" t="str">
        <f>IF($B19="","",IF(ISERROR(VLOOKUP($A19,OBT!$B$14:$B$22,1,FALSE)=TRUE),"","○"))</f>
        <v/>
      </c>
      <c r="L19" s="77" t="str">
        <f>IF($B19="","",IF(ISERROR(VLOOKUP($A19,OGT!$B$14:$B$22,1,FALSE)=TRUE),"","○"))</f>
        <v/>
      </c>
      <c r="M19" s="85" t="str">
        <f>IF($B19="","",IF(ISERROR(VLOOKUP($A19,HAT!$B$14:$B$22,1,FALSE)=TRUE),"","○"))</f>
        <v/>
      </c>
      <c r="N19" s="36" t="str">
        <f>IF($B19="","",IF(ISERROR(VLOOKUP($A19,MD!$B$11:$B$34,1,FALSE))=TRUE,"","○"))</f>
        <v/>
      </c>
      <c r="O19" s="36" t="str">
        <f>IF($B19="","",IF(ISERROR(VLOOKUP($A19,'30MD'!$B$11:$B$34,1,FALSE))=TRUE,"","○"))</f>
        <v/>
      </c>
      <c r="P19" s="36" t="str">
        <f>IF($B19="","",IF(ISERROR(VLOOKUP($A19,'40MD'!$B$11:$B$34,1,FALSE))=TRUE,"","○"))</f>
        <v/>
      </c>
      <c r="Q19" s="36" t="str">
        <f>IF($B19="","",IF(ISERROR(VLOOKUP($A19,'50MD'!$B$11:$B$34,1,FALSE))=TRUE,"","○"))</f>
        <v/>
      </c>
      <c r="R19" s="36" t="str">
        <f>IF($B19="","",IF(ISERROR(VLOOKUP($A19,'60MD'!$B$11:$B$34,1,FALSE))=TRUE,"","○"))</f>
        <v/>
      </c>
      <c r="S19" s="36" t="str">
        <f>IF($B19="","",IF(ISERROR(VLOOKUP($A19,'65MD'!$B$11:$B$34,1,FALSE))=TRUE,"","○"))</f>
        <v/>
      </c>
      <c r="T19" s="36" t="str">
        <f>IF($B19="","",IF(ISERROR(VLOOKUP($A19,'70MD'!$B$11:$B$34,1,FALSE))=TRUE,"","○"))</f>
        <v/>
      </c>
      <c r="U19" s="36" t="str">
        <f>IF($B19="","",IF(ISERROR(VLOOKUP($A19,WD!$B$11:$B$34,1,FALSE))=TRUE,"","○"))</f>
        <v/>
      </c>
      <c r="V19" s="36" t="str">
        <f>IF($B19="","",IF(ISERROR(VLOOKUP($A19,'30WD'!$B$11:$B$34,1,FALSE))=TRUE,"","○"))</f>
        <v/>
      </c>
      <c r="W19" s="36" t="str">
        <f>IF($B19="","",IF(ISERROR(VLOOKUP($A19,'40WD'!$B$11:$B$34,1,FALSE))=TRUE,"","○"))</f>
        <v/>
      </c>
      <c r="X19" s="36" t="str">
        <f>IF($B19="","",IF(ISERROR(VLOOKUP($A19,'50WD'!$B$11:$B$34,1,FALSE))=TRUE,"","○"))</f>
        <v/>
      </c>
      <c r="Y19" s="37" t="str">
        <f>IF($B19="","",IF(ISERROR(VLOOKUP($A19,'55WD'!$B$11:$B$34,1,FALSE))=TRUE,"","○"))</f>
        <v/>
      </c>
    </row>
    <row r="20" spans="1:25" ht="15" customHeight="1" x14ac:dyDescent="0.15">
      <c r="A20" s="33">
        <v>15</v>
      </c>
      <c r="B20" s="34" t="str">
        <f>IF($A20="","",IF(VLOOKUP($A20,選手名簿!$A$9:$L$58,2)="","",VLOOKUP($A20,選手名簿!$A$9:$L$58,2)))</f>
        <v/>
      </c>
      <c r="C20" s="35" t="str">
        <f>IF($A20="","",IF(VLOOKUP($A20,選手名簿!$A$9:$L$58,3)="","",VLOOKUP($A20,選手名簿!$A$9:$L$58,3)))</f>
        <v/>
      </c>
      <c r="D20" s="34" t="str">
        <f>IF($A20="","",IF(VLOOKUP($A20,選手名簿!$A$9:$L$58,4)="","",VLOOKUP($A20,選手名簿!$A$9:$L$58,4)))</f>
        <v/>
      </c>
      <c r="E20" s="65" t="str">
        <f>IF($A20="","",IF(VLOOKUP($A20,選手名簿!$A$9:$L$58,5)="","",VLOOKUP($A20,選手名簿!$A$9:$L$58,5)))</f>
        <v/>
      </c>
      <c r="F20" s="13"/>
      <c r="G20" s="14"/>
      <c r="H20" s="14"/>
      <c r="I20" s="29" t="str">
        <f>IF($B20="","",IF(ISERROR(VLOOKUP($A20,MT!$B$14:$B$20,1,FALSE))=TRUE,"","○"))</f>
        <v/>
      </c>
      <c r="J20" s="30" t="str">
        <f>IF($B20="","",IF(ISERROR(VLOOKUP($A20,WT!$B$14:$B$20,1,FALSE))=TRUE,"","○"))</f>
        <v/>
      </c>
      <c r="K20" s="79" t="str">
        <f>IF($B20="","",IF(ISERROR(VLOOKUP($A20,OBT!$B$14:$B$22,1,FALSE)=TRUE),"","○"))</f>
        <v/>
      </c>
      <c r="L20" s="77" t="str">
        <f>IF($B20="","",IF(ISERROR(VLOOKUP($A20,OGT!$B$14:$B$22,1,FALSE)=TRUE),"","○"))</f>
        <v/>
      </c>
      <c r="M20" s="85" t="str">
        <f>IF($B20="","",IF(ISERROR(VLOOKUP($A20,HAT!$B$14:$B$22,1,FALSE)=TRUE),"","○"))</f>
        <v/>
      </c>
      <c r="N20" s="36" t="str">
        <f>IF($B20="","",IF(ISERROR(VLOOKUP($A20,MD!$B$11:$B$34,1,FALSE))=TRUE,"","○"))</f>
        <v/>
      </c>
      <c r="O20" s="36" t="str">
        <f>IF($B20="","",IF(ISERROR(VLOOKUP($A20,'30MD'!$B$11:$B$34,1,FALSE))=TRUE,"","○"))</f>
        <v/>
      </c>
      <c r="P20" s="36" t="str">
        <f>IF($B20="","",IF(ISERROR(VLOOKUP($A20,'40MD'!$B$11:$B$34,1,FALSE))=TRUE,"","○"))</f>
        <v/>
      </c>
      <c r="Q20" s="36" t="str">
        <f>IF($B20="","",IF(ISERROR(VLOOKUP($A20,'50MD'!$B$11:$B$34,1,FALSE))=TRUE,"","○"))</f>
        <v/>
      </c>
      <c r="R20" s="36" t="str">
        <f>IF($B20="","",IF(ISERROR(VLOOKUP($A20,'60MD'!$B$11:$B$34,1,FALSE))=TRUE,"","○"))</f>
        <v/>
      </c>
      <c r="S20" s="36" t="str">
        <f>IF($B20="","",IF(ISERROR(VLOOKUP($A20,'65MD'!$B$11:$B$34,1,FALSE))=TRUE,"","○"))</f>
        <v/>
      </c>
      <c r="T20" s="36" t="str">
        <f>IF($B20="","",IF(ISERROR(VLOOKUP($A20,'70MD'!$B$11:$B$34,1,FALSE))=TRUE,"","○"))</f>
        <v/>
      </c>
      <c r="U20" s="36" t="str">
        <f>IF($B20="","",IF(ISERROR(VLOOKUP($A20,WD!$B$11:$B$34,1,FALSE))=TRUE,"","○"))</f>
        <v/>
      </c>
      <c r="V20" s="36" t="str">
        <f>IF($B20="","",IF(ISERROR(VLOOKUP($A20,'30WD'!$B$11:$B$34,1,FALSE))=TRUE,"","○"))</f>
        <v/>
      </c>
      <c r="W20" s="36" t="str">
        <f>IF($B20="","",IF(ISERROR(VLOOKUP($A20,'40WD'!$B$11:$B$34,1,FALSE))=TRUE,"","○"))</f>
        <v/>
      </c>
      <c r="X20" s="36" t="str">
        <f>IF($B20="","",IF(ISERROR(VLOOKUP($A20,'50WD'!$B$11:$B$34,1,FALSE))=TRUE,"","○"))</f>
        <v/>
      </c>
      <c r="Y20" s="37" t="str">
        <f>IF($B20="","",IF(ISERROR(VLOOKUP($A20,'55WD'!$B$11:$B$34,1,FALSE))=TRUE,"","○"))</f>
        <v/>
      </c>
    </row>
    <row r="21" spans="1:25" ht="15" customHeight="1" x14ac:dyDescent="0.15">
      <c r="A21" s="33">
        <v>16</v>
      </c>
      <c r="B21" s="34" t="str">
        <f>IF($A21="","",IF(VLOOKUP($A21,選手名簿!$A$9:$L$58,2)="","",VLOOKUP($A21,選手名簿!$A$9:$L$58,2)))</f>
        <v/>
      </c>
      <c r="C21" s="35" t="str">
        <f>IF($A21="","",IF(VLOOKUP($A21,選手名簿!$A$9:$L$58,3)="","",VLOOKUP($A21,選手名簿!$A$9:$L$58,3)))</f>
        <v/>
      </c>
      <c r="D21" s="34" t="str">
        <f>IF($A21="","",IF(VLOOKUP($A21,選手名簿!$A$9:$L$58,4)="","",VLOOKUP($A21,選手名簿!$A$9:$L$58,4)))</f>
        <v/>
      </c>
      <c r="E21" s="65" t="str">
        <f>IF($A21="","",IF(VLOOKUP($A21,選手名簿!$A$9:$L$58,5)="","",VLOOKUP($A21,選手名簿!$A$9:$L$58,5)))</f>
        <v/>
      </c>
      <c r="F21" s="13"/>
      <c r="G21" s="14"/>
      <c r="H21" s="14"/>
      <c r="I21" s="29" t="str">
        <f>IF($B21="","",IF(ISERROR(VLOOKUP($A21,MT!$B$14:$B$20,1,FALSE))=TRUE,"","○"))</f>
        <v/>
      </c>
      <c r="J21" s="30" t="str">
        <f>IF($B21="","",IF(ISERROR(VLOOKUP($A21,WT!$B$14:$B$20,1,FALSE))=TRUE,"","○"))</f>
        <v/>
      </c>
      <c r="K21" s="79" t="str">
        <f>IF($B21="","",IF(ISERROR(VLOOKUP($A21,OBT!$B$14:$B$22,1,FALSE)=TRUE),"","○"))</f>
        <v/>
      </c>
      <c r="L21" s="77" t="str">
        <f>IF($B21="","",IF(ISERROR(VLOOKUP($A21,OGT!$B$14:$B$22,1,FALSE)=TRUE),"","○"))</f>
        <v/>
      </c>
      <c r="M21" s="85" t="str">
        <f>IF($B21="","",IF(ISERROR(VLOOKUP($A21,HAT!$B$14:$B$22,1,FALSE)=TRUE),"","○"))</f>
        <v/>
      </c>
      <c r="N21" s="36" t="str">
        <f>IF($B21="","",IF(ISERROR(VLOOKUP($A21,MD!$B$11:$B$34,1,FALSE))=TRUE,"","○"))</f>
        <v/>
      </c>
      <c r="O21" s="36" t="str">
        <f>IF($B21="","",IF(ISERROR(VLOOKUP($A21,'30MD'!$B$11:$B$34,1,FALSE))=TRUE,"","○"))</f>
        <v/>
      </c>
      <c r="P21" s="36" t="str">
        <f>IF($B21="","",IF(ISERROR(VLOOKUP($A21,'40MD'!$B$11:$B$34,1,FALSE))=TRUE,"","○"))</f>
        <v/>
      </c>
      <c r="Q21" s="36" t="str">
        <f>IF($B21="","",IF(ISERROR(VLOOKUP($A21,'50MD'!$B$11:$B$34,1,FALSE))=TRUE,"","○"))</f>
        <v/>
      </c>
      <c r="R21" s="36" t="str">
        <f>IF($B21="","",IF(ISERROR(VLOOKUP($A21,'60MD'!$B$11:$B$34,1,FALSE))=TRUE,"","○"))</f>
        <v/>
      </c>
      <c r="S21" s="36" t="str">
        <f>IF($B21="","",IF(ISERROR(VLOOKUP($A21,'65MD'!$B$11:$B$34,1,FALSE))=TRUE,"","○"))</f>
        <v/>
      </c>
      <c r="T21" s="36" t="str">
        <f>IF($B21="","",IF(ISERROR(VLOOKUP($A21,'70MD'!$B$11:$B$34,1,FALSE))=TRUE,"","○"))</f>
        <v/>
      </c>
      <c r="U21" s="36" t="str">
        <f>IF($B21="","",IF(ISERROR(VLOOKUP($A21,WD!$B$11:$B$34,1,FALSE))=TRUE,"","○"))</f>
        <v/>
      </c>
      <c r="V21" s="36" t="str">
        <f>IF($B21="","",IF(ISERROR(VLOOKUP($A21,'30WD'!$B$11:$B$34,1,FALSE))=TRUE,"","○"))</f>
        <v/>
      </c>
      <c r="W21" s="36" t="str">
        <f>IF($B21="","",IF(ISERROR(VLOOKUP($A21,'40WD'!$B$11:$B$34,1,FALSE))=TRUE,"","○"))</f>
        <v/>
      </c>
      <c r="X21" s="36" t="str">
        <f>IF($B21="","",IF(ISERROR(VLOOKUP($A21,'50WD'!$B$11:$B$34,1,FALSE))=TRUE,"","○"))</f>
        <v/>
      </c>
      <c r="Y21" s="37" t="str">
        <f>IF($B21="","",IF(ISERROR(VLOOKUP($A21,'55WD'!$B$11:$B$34,1,FALSE))=TRUE,"","○"))</f>
        <v/>
      </c>
    </row>
    <row r="22" spans="1:25" ht="15" customHeight="1" x14ac:dyDescent="0.15">
      <c r="A22" s="33">
        <v>17</v>
      </c>
      <c r="B22" s="34" t="str">
        <f>IF($A22="","",IF(VLOOKUP($A22,選手名簿!$A$9:$L$58,2)="","",VLOOKUP($A22,選手名簿!$A$9:$L$58,2)))</f>
        <v/>
      </c>
      <c r="C22" s="35" t="str">
        <f>IF($A22="","",IF(VLOOKUP($A22,選手名簿!$A$9:$L$58,3)="","",VLOOKUP($A22,選手名簿!$A$9:$L$58,3)))</f>
        <v/>
      </c>
      <c r="D22" s="34" t="str">
        <f>IF($A22="","",IF(VLOOKUP($A22,選手名簿!$A$9:$L$58,4)="","",VLOOKUP($A22,選手名簿!$A$9:$L$58,4)))</f>
        <v/>
      </c>
      <c r="E22" s="65" t="str">
        <f>IF($A22="","",IF(VLOOKUP($A22,選手名簿!$A$9:$L$58,5)="","",VLOOKUP($A22,選手名簿!$A$9:$L$58,5)))</f>
        <v/>
      </c>
      <c r="F22" s="13"/>
      <c r="G22" s="14"/>
      <c r="H22" s="14"/>
      <c r="I22" s="29" t="str">
        <f>IF($B22="","",IF(ISERROR(VLOOKUP($A22,MT!$B$14:$B$20,1,FALSE))=TRUE,"","○"))</f>
        <v/>
      </c>
      <c r="J22" s="30" t="str">
        <f>IF($B22="","",IF(ISERROR(VLOOKUP($A22,WT!$B$14:$B$20,1,FALSE))=TRUE,"","○"))</f>
        <v/>
      </c>
      <c r="K22" s="79" t="str">
        <f>IF($B22="","",IF(ISERROR(VLOOKUP($A22,OBT!$B$14:$B$22,1,FALSE)=TRUE),"","○"))</f>
        <v/>
      </c>
      <c r="L22" s="77" t="str">
        <f>IF($B22="","",IF(ISERROR(VLOOKUP($A22,OGT!$B$14:$B$22,1,FALSE)=TRUE),"","○"))</f>
        <v/>
      </c>
      <c r="M22" s="85" t="str">
        <f>IF($B22="","",IF(ISERROR(VLOOKUP($A22,HAT!$B$14:$B$22,1,FALSE)=TRUE),"","○"))</f>
        <v/>
      </c>
      <c r="N22" s="36" t="str">
        <f>IF($B22="","",IF(ISERROR(VLOOKUP($A22,MD!$B$11:$B$34,1,FALSE))=TRUE,"","○"))</f>
        <v/>
      </c>
      <c r="O22" s="36" t="str">
        <f>IF($B22="","",IF(ISERROR(VLOOKUP($A22,'30MD'!$B$11:$B$34,1,FALSE))=TRUE,"","○"))</f>
        <v/>
      </c>
      <c r="P22" s="36" t="str">
        <f>IF($B22="","",IF(ISERROR(VLOOKUP($A22,'40MD'!$B$11:$B$34,1,FALSE))=TRUE,"","○"))</f>
        <v/>
      </c>
      <c r="Q22" s="36" t="str">
        <f>IF($B22="","",IF(ISERROR(VLOOKUP($A22,'50MD'!$B$11:$B$34,1,FALSE))=TRUE,"","○"))</f>
        <v/>
      </c>
      <c r="R22" s="36" t="str">
        <f>IF($B22="","",IF(ISERROR(VLOOKUP($A22,'60MD'!$B$11:$B$34,1,FALSE))=TRUE,"","○"))</f>
        <v/>
      </c>
      <c r="S22" s="36" t="str">
        <f>IF($B22="","",IF(ISERROR(VLOOKUP($A22,'65MD'!$B$11:$B$34,1,FALSE))=TRUE,"","○"))</f>
        <v/>
      </c>
      <c r="T22" s="36" t="str">
        <f>IF($B22="","",IF(ISERROR(VLOOKUP($A22,'70MD'!$B$11:$B$34,1,FALSE))=TRUE,"","○"))</f>
        <v/>
      </c>
      <c r="U22" s="36" t="str">
        <f>IF($B22="","",IF(ISERROR(VLOOKUP($A22,WD!$B$11:$B$34,1,FALSE))=TRUE,"","○"))</f>
        <v/>
      </c>
      <c r="V22" s="36" t="str">
        <f>IF($B22="","",IF(ISERROR(VLOOKUP($A22,'30WD'!$B$11:$B$34,1,FALSE))=TRUE,"","○"))</f>
        <v/>
      </c>
      <c r="W22" s="36" t="str">
        <f>IF($B22="","",IF(ISERROR(VLOOKUP($A22,'40WD'!$B$11:$B$34,1,FALSE))=TRUE,"","○"))</f>
        <v/>
      </c>
      <c r="X22" s="36" t="str">
        <f>IF($B22="","",IF(ISERROR(VLOOKUP($A22,'50WD'!$B$11:$B$34,1,FALSE))=TRUE,"","○"))</f>
        <v/>
      </c>
      <c r="Y22" s="37" t="str">
        <f>IF($B22="","",IF(ISERROR(VLOOKUP($A22,'55WD'!$B$11:$B$34,1,FALSE))=TRUE,"","○"))</f>
        <v/>
      </c>
    </row>
    <row r="23" spans="1:25" ht="15" customHeight="1" x14ac:dyDescent="0.15">
      <c r="A23" s="33">
        <v>18</v>
      </c>
      <c r="B23" s="34" t="str">
        <f>IF($A23="","",IF(VLOOKUP($A23,選手名簿!$A$9:$L$58,2)="","",VLOOKUP($A23,選手名簿!$A$9:$L$58,2)))</f>
        <v/>
      </c>
      <c r="C23" s="35" t="str">
        <f>IF($A23="","",IF(VLOOKUP($A23,選手名簿!$A$9:$L$58,3)="","",VLOOKUP($A23,選手名簿!$A$9:$L$58,3)))</f>
        <v/>
      </c>
      <c r="D23" s="34" t="str">
        <f>IF($A23="","",IF(VLOOKUP($A23,選手名簿!$A$9:$L$58,4)="","",VLOOKUP($A23,選手名簿!$A$9:$L$58,4)))</f>
        <v/>
      </c>
      <c r="E23" s="65" t="str">
        <f>IF($A23="","",IF(VLOOKUP($A23,選手名簿!$A$9:$L$58,5)="","",VLOOKUP($A23,選手名簿!$A$9:$L$58,5)))</f>
        <v/>
      </c>
      <c r="F23" s="13"/>
      <c r="G23" s="14"/>
      <c r="H23" s="14"/>
      <c r="I23" s="29" t="str">
        <f>IF($B23="","",IF(ISERROR(VLOOKUP($A23,MT!$B$14:$B$20,1,FALSE))=TRUE,"","○"))</f>
        <v/>
      </c>
      <c r="J23" s="30" t="str">
        <f>IF($B23="","",IF(ISERROR(VLOOKUP($A23,WT!$B$14:$B$20,1,FALSE))=TRUE,"","○"))</f>
        <v/>
      </c>
      <c r="K23" s="79" t="str">
        <f>IF($B23="","",IF(ISERROR(VLOOKUP($A23,OBT!$B$14:$B$22,1,FALSE)=TRUE),"","○"))</f>
        <v/>
      </c>
      <c r="L23" s="77" t="str">
        <f>IF($B23="","",IF(ISERROR(VLOOKUP($A23,OGT!$B$14:$B$22,1,FALSE)=TRUE),"","○"))</f>
        <v/>
      </c>
      <c r="M23" s="85" t="str">
        <f>IF($B23="","",IF(ISERROR(VLOOKUP($A23,HAT!$B$14:$B$22,1,FALSE)=TRUE),"","○"))</f>
        <v/>
      </c>
      <c r="N23" s="36" t="str">
        <f>IF($B23="","",IF(ISERROR(VLOOKUP($A23,MD!$B$11:$B$34,1,FALSE))=TRUE,"","○"))</f>
        <v/>
      </c>
      <c r="O23" s="36" t="str">
        <f>IF($B23="","",IF(ISERROR(VLOOKUP($A23,'30MD'!$B$11:$B$34,1,FALSE))=TRUE,"","○"))</f>
        <v/>
      </c>
      <c r="P23" s="36" t="str">
        <f>IF($B23="","",IF(ISERROR(VLOOKUP($A23,'40MD'!$B$11:$B$34,1,FALSE))=TRUE,"","○"))</f>
        <v/>
      </c>
      <c r="Q23" s="36" t="str">
        <f>IF($B23="","",IF(ISERROR(VLOOKUP($A23,'50MD'!$B$11:$B$34,1,FALSE))=TRUE,"","○"))</f>
        <v/>
      </c>
      <c r="R23" s="36" t="str">
        <f>IF($B23="","",IF(ISERROR(VLOOKUP($A23,'60MD'!$B$11:$B$34,1,FALSE))=TRUE,"","○"))</f>
        <v/>
      </c>
      <c r="S23" s="36" t="str">
        <f>IF($B23="","",IF(ISERROR(VLOOKUP($A23,'65MD'!$B$11:$B$34,1,FALSE))=TRUE,"","○"))</f>
        <v/>
      </c>
      <c r="T23" s="36" t="str">
        <f>IF($B23="","",IF(ISERROR(VLOOKUP($A23,'70MD'!$B$11:$B$34,1,FALSE))=TRUE,"","○"))</f>
        <v/>
      </c>
      <c r="U23" s="36" t="str">
        <f>IF($B23="","",IF(ISERROR(VLOOKUP($A23,WD!$B$11:$B$34,1,FALSE))=TRUE,"","○"))</f>
        <v/>
      </c>
      <c r="V23" s="36" t="str">
        <f>IF($B23="","",IF(ISERROR(VLOOKUP($A23,'30WD'!$B$11:$B$34,1,FALSE))=TRUE,"","○"))</f>
        <v/>
      </c>
      <c r="W23" s="36" t="str">
        <f>IF($B23="","",IF(ISERROR(VLOOKUP($A23,'40WD'!$B$11:$B$34,1,FALSE))=TRUE,"","○"))</f>
        <v/>
      </c>
      <c r="X23" s="36" t="str">
        <f>IF($B23="","",IF(ISERROR(VLOOKUP($A23,'50WD'!$B$11:$B$34,1,FALSE))=TRUE,"","○"))</f>
        <v/>
      </c>
      <c r="Y23" s="37" t="str">
        <f>IF($B23="","",IF(ISERROR(VLOOKUP($A23,'55WD'!$B$11:$B$34,1,FALSE))=TRUE,"","○"))</f>
        <v/>
      </c>
    </row>
    <row r="24" spans="1:25" ht="15" customHeight="1" x14ac:dyDescent="0.15">
      <c r="A24" s="33">
        <v>19</v>
      </c>
      <c r="B24" s="34" t="str">
        <f>IF($A24="","",IF(VLOOKUP($A24,選手名簿!$A$9:$L$58,2)="","",VLOOKUP($A24,選手名簿!$A$9:$L$58,2)))</f>
        <v/>
      </c>
      <c r="C24" s="35" t="str">
        <f>IF($A24="","",IF(VLOOKUP($A24,選手名簿!$A$9:$L$58,3)="","",VLOOKUP($A24,選手名簿!$A$9:$L$58,3)))</f>
        <v/>
      </c>
      <c r="D24" s="34" t="str">
        <f>IF($A24="","",IF(VLOOKUP($A24,選手名簿!$A$9:$L$58,4)="","",VLOOKUP($A24,選手名簿!$A$9:$L$58,4)))</f>
        <v/>
      </c>
      <c r="E24" s="65" t="str">
        <f>IF($A24="","",IF(VLOOKUP($A24,選手名簿!$A$9:$L$58,5)="","",VLOOKUP($A24,選手名簿!$A$9:$L$58,5)))</f>
        <v/>
      </c>
      <c r="F24" s="13"/>
      <c r="G24" s="14"/>
      <c r="H24" s="14"/>
      <c r="I24" s="29" t="str">
        <f>IF($B24="","",IF(ISERROR(VLOOKUP($A24,MT!$B$14:$B$20,1,FALSE))=TRUE,"","○"))</f>
        <v/>
      </c>
      <c r="J24" s="30" t="str">
        <f>IF($B24="","",IF(ISERROR(VLOOKUP($A24,WT!$B$14:$B$20,1,FALSE))=TRUE,"","○"))</f>
        <v/>
      </c>
      <c r="K24" s="79" t="str">
        <f>IF($B24="","",IF(ISERROR(VLOOKUP($A24,OBT!$B$14:$B$22,1,FALSE)=TRUE),"","○"))</f>
        <v/>
      </c>
      <c r="L24" s="77" t="str">
        <f>IF($B24="","",IF(ISERROR(VLOOKUP($A24,OGT!$B$14:$B$22,1,FALSE)=TRUE),"","○"))</f>
        <v/>
      </c>
      <c r="M24" s="85" t="str">
        <f>IF($B24="","",IF(ISERROR(VLOOKUP($A24,HAT!$B$14:$B$22,1,FALSE)=TRUE),"","○"))</f>
        <v/>
      </c>
      <c r="N24" s="36" t="str">
        <f>IF($B24="","",IF(ISERROR(VLOOKUP($A24,MD!$B$11:$B$34,1,FALSE))=TRUE,"","○"))</f>
        <v/>
      </c>
      <c r="O24" s="36" t="str">
        <f>IF($B24="","",IF(ISERROR(VLOOKUP($A24,'30MD'!$B$11:$B$34,1,FALSE))=TRUE,"","○"))</f>
        <v/>
      </c>
      <c r="P24" s="36" t="str">
        <f>IF($B24="","",IF(ISERROR(VLOOKUP($A24,'40MD'!$B$11:$B$34,1,FALSE))=TRUE,"","○"))</f>
        <v/>
      </c>
      <c r="Q24" s="36" t="str">
        <f>IF($B24="","",IF(ISERROR(VLOOKUP($A24,'50MD'!$B$11:$B$34,1,FALSE))=TRUE,"","○"))</f>
        <v/>
      </c>
      <c r="R24" s="36" t="str">
        <f>IF($B24="","",IF(ISERROR(VLOOKUP($A24,'60MD'!$B$11:$B$34,1,FALSE))=TRUE,"","○"))</f>
        <v/>
      </c>
      <c r="S24" s="36" t="str">
        <f>IF($B24="","",IF(ISERROR(VLOOKUP($A24,'65MD'!$B$11:$B$34,1,FALSE))=TRUE,"","○"))</f>
        <v/>
      </c>
      <c r="T24" s="36" t="str">
        <f>IF($B24="","",IF(ISERROR(VLOOKUP($A24,'70MD'!$B$11:$B$34,1,FALSE))=TRUE,"","○"))</f>
        <v/>
      </c>
      <c r="U24" s="36" t="str">
        <f>IF($B24="","",IF(ISERROR(VLOOKUP($A24,WD!$B$11:$B$34,1,FALSE))=TRUE,"","○"))</f>
        <v/>
      </c>
      <c r="V24" s="36" t="str">
        <f>IF($B24="","",IF(ISERROR(VLOOKUP($A24,'30WD'!$B$11:$B$34,1,FALSE))=TRUE,"","○"))</f>
        <v/>
      </c>
      <c r="W24" s="36" t="str">
        <f>IF($B24="","",IF(ISERROR(VLOOKUP($A24,'40WD'!$B$11:$B$34,1,FALSE))=TRUE,"","○"))</f>
        <v/>
      </c>
      <c r="X24" s="36" t="str">
        <f>IF($B24="","",IF(ISERROR(VLOOKUP($A24,'50WD'!$B$11:$B$34,1,FALSE))=TRUE,"","○"))</f>
        <v/>
      </c>
      <c r="Y24" s="37" t="str">
        <f>IF($B24="","",IF(ISERROR(VLOOKUP($A24,'55WD'!$B$11:$B$34,1,FALSE))=TRUE,"","○"))</f>
        <v/>
      </c>
    </row>
    <row r="25" spans="1:25" ht="15" customHeight="1" x14ac:dyDescent="0.15">
      <c r="A25" s="33">
        <v>20</v>
      </c>
      <c r="B25" s="34" t="str">
        <f>IF($A25="","",IF(VLOOKUP($A25,選手名簿!$A$9:$L$58,2)="","",VLOOKUP($A25,選手名簿!$A$9:$L$58,2)))</f>
        <v/>
      </c>
      <c r="C25" s="35" t="str">
        <f>IF($A25="","",IF(VLOOKUP($A25,選手名簿!$A$9:$L$58,3)="","",VLOOKUP($A25,選手名簿!$A$9:$L$58,3)))</f>
        <v/>
      </c>
      <c r="D25" s="34" t="str">
        <f>IF($A25="","",IF(VLOOKUP($A25,選手名簿!$A$9:$L$58,4)="","",VLOOKUP($A25,選手名簿!$A$9:$L$58,4)))</f>
        <v/>
      </c>
      <c r="E25" s="65" t="str">
        <f>IF($A25="","",IF(VLOOKUP($A25,選手名簿!$A$9:$L$58,5)="","",VLOOKUP($A25,選手名簿!$A$9:$L$58,5)))</f>
        <v/>
      </c>
      <c r="F25" s="13"/>
      <c r="G25" s="14"/>
      <c r="H25" s="14"/>
      <c r="I25" s="29" t="str">
        <f>IF($B25="","",IF(ISERROR(VLOOKUP($A25,MT!$B$14:$B$20,1,FALSE))=TRUE,"","○"))</f>
        <v/>
      </c>
      <c r="J25" s="30" t="str">
        <f>IF($B25="","",IF(ISERROR(VLOOKUP($A25,WT!$B$14:$B$20,1,FALSE))=TRUE,"","○"))</f>
        <v/>
      </c>
      <c r="K25" s="79" t="str">
        <f>IF($B25="","",IF(ISERROR(VLOOKUP($A25,OBT!$B$14:$B$22,1,FALSE)=TRUE),"","○"))</f>
        <v/>
      </c>
      <c r="L25" s="77" t="str">
        <f>IF($B25="","",IF(ISERROR(VLOOKUP($A25,OGT!$B$14:$B$22,1,FALSE)=TRUE),"","○"))</f>
        <v/>
      </c>
      <c r="M25" s="85" t="str">
        <f>IF($B25="","",IF(ISERROR(VLOOKUP($A25,HAT!$B$14:$B$22,1,FALSE)=TRUE),"","○"))</f>
        <v/>
      </c>
      <c r="N25" s="36" t="str">
        <f>IF($B25="","",IF(ISERROR(VLOOKUP($A25,MD!$B$11:$B$34,1,FALSE))=TRUE,"","○"))</f>
        <v/>
      </c>
      <c r="O25" s="36" t="str">
        <f>IF($B25="","",IF(ISERROR(VLOOKUP($A25,'30MD'!$B$11:$B$34,1,FALSE))=TRUE,"","○"))</f>
        <v/>
      </c>
      <c r="P25" s="36" t="str">
        <f>IF($B25="","",IF(ISERROR(VLOOKUP($A25,'40MD'!$B$11:$B$34,1,FALSE))=TRUE,"","○"))</f>
        <v/>
      </c>
      <c r="Q25" s="36" t="str">
        <f>IF($B25="","",IF(ISERROR(VLOOKUP($A25,'50MD'!$B$11:$B$34,1,FALSE))=TRUE,"","○"))</f>
        <v/>
      </c>
      <c r="R25" s="36" t="str">
        <f>IF($B25="","",IF(ISERROR(VLOOKUP($A25,'60MD'!$B$11:$B$34,1,FALSE))=TRUE,"","○"))</f>
        <v/>
      </c>
      <c r="S25" s="36" t="str">
        <f>IF($B25="","",IF(ISERROR(VLOOKUP($A25,'65MD'!$B$11:$B$34,1,FALSE))=TRUE,"","○"))</f>
        <v/>
      </c>
      <c r="T25" s="36" t="str">
        <f>IF($B25="","",IF(ISERROR(VLOOKUP($A25,'70MD'!$B$11:$B$34,1,FALSE))=TRUE,"","○"))</f>
        <v/>
      </c>
      <c r="U25" s="36" t="str">
        <f>IF($B25="","",IF(ISERROR(VLOOKUP($A25,WD!$B$11:$B$34,1,FALSE))=TRUE,"","○"))</f>
        <v/>
      </c>
      <c r="V25" s="36" t="str">
        <f>IF($B25="","",IF(ISERROR(VLOOKUP($A25,'30WD'!$B$11:$B$34,1,FALSE))=TRUE,"","○"))</f>
        <v/>
      </c>
      <c r="W25" s="36" t="str">
        <f>IF($B25="","",IF(ISERROR(VLOOKUP($A25,'40WD'!$B$11:$B$34,1,FALSE))=TRUE,"","○"))</f>
        <v/>
      </c>
      <c r="X25" s="36" t="str">
        <f>IF($B25="","",IF(ISERROR(VLOOKUP($A25,'50WD'!$B$11:$B$34,1,FALSE))=TRUE,"","○"))</f>
        <v/>
      </c>
      <c r="Y25" s="37" t="str">
        <f>IF($B25="","",IF(ISERROR(VLOOKUP($A25,'55WD'!$B$11:$B$34,1,FALSE))=TRUE,"","○"))</f>
        <v/>
      </c>
    </row>
    <row r="26" spans="1:25" ht="15" customHeight="1" x14ac:dyDescent="0.15">
      <c r="A26" s="38">
        <v>21</v>
      </c>
      <c r="B26" s="34" t="str">
        <f>IF($A26="","",IF(VLOOKUP($A26,選手名簿!$A$9:$L$58,2)="","",VLOOKUP($A26,選手名簿!$A$9:$L$58,2)))</f>
        <v/>
      </c>
      <c r="C26" s="35" t="str">
        <f>IF($A26="","",IF(VLOOKUP($A26,選手名簿!$A$9:$L$58,3)="","",VLOOKUP($A26,選手名簿!$A$9:$L$58,3)))</f>
        <v/>
      </c>
      <c r="D26" s="34" t="str">
        <f>IF($A26="","",IF(VLOOKUP($A26,選手名簿!$A$9:$L$58,4)="","",VLOOKUP($A26,選手名簿!$A$9:$L$58,4)))</f>
        <v/>
      </c>
      <c r="E26" s="65" t="str">
        <f>IF($A26="","",IF(VLOOKUP($A26,選手名簿!$A$9:$L$58,5)="","",VLOOKUP($A26,選手名簿!$A$9:$L$58,5)))</f>
        <v/>
      </c>
      <c r="F26" s="15"/>
      <c r="G26" s="16"/>
      <c r="H26" s="16"/>
      <c r="I26" s="29" t="str">
        <f>IF($B26="","",IF(ISERROR(VLOOKUP($A26,MT!$B$14:$B$20,1,FALSE))=TRUE,"","○"))</f>
        <v/>
      </c>
      <c r="J26" s="30" t="str">
        <f>IF($B26="","",IF(ISERROR(VLOOKUP($A26,WT!$B$14:$B$20,1,FALSE))=TRUE,"","○"))</f>
        <v/>
      </c>
      <c r="K26" s="79" t="str">
        <f>IF($B26="","",IF(ISERROR(VLOOKUP($A26,OBT!$B$14:$B$22,1,FALSE)=TRUE),"","○"))</f>
        <v/>
      </c>
      <c r="L26" s="77" t="str">
        <f>IF($B26="","",IF(ISERROR(VLOOKUP($A26,OGT!$B$14:$B$22,1,FALSE)=TRUE),"","○"))</f>
        <v/>
      </c>
      <c r="M26" s="85" t="str">
        <f>IF($B26="","",IF(ISERROR(VLOOKUP($A26,HAT!$B$14:$B$22,1,FALSE)=TRUE),"","○"))</f>
        <v/>
      </c>
      <c r="N26" s="36" t="str">
        <f>IF($B26="","",IF(ISERROR(VLOOKUP($A26,MD!$B$11:$B$34,1,FALSE))=TRUE,"","○"))</f>
        <v/>
      </c>
      <c r="O26" s="39" t="str">
        <f>IF($B26="","",IF(ISERROR(VLOOKUP($A26,'30MD'!$B$11:$B$34,1,FALSE))=TRUE,"","○"))</f>
        <v/>
      </c>
      <c r="P26" s="39" t="str">
        <f>IF($B26="","",IF(ISERROR(VLOOKUP($A26,'40MD'!$B$11:$B$34,1,FALSE))=TRUE,"","○"))</f>
        <v/>
      </c>
      <c r="Q26" s="39" t="str">
        <f>IF($B26="","",IF(ISERROR(VLOOKUP($A26,'50MD'!$B$11:$B$34,1,FALSE))=TRUE,"","○"))</f>
        <v/>
      </c>
      <c r="R26" s="39" t="str">
        <f>IF($B26="","",IF(ISERROR(VLOOKUP($A26,'60MD'!$B$11:$B$34,1,FALSE))=TRUE,"","○"))</f>
        <v/>
      </c>
      <c r="S26" s="39" t="str">
        <f>IF($B26="","",IF(ISERROR(VLOOKUP($A26,'65MD'!$B$11:$B$34,1,FALSE))=TRUE,"","○"))</f>
        <v/>
      </c>
      <c r="T26" s="39" t="str">
        <f>IF($B26="","",IF(ISERROR(VLOOKUP($A26,'70MD'!$B$11:$B$34,1,FALSE))=TRUE,"","○"))</f>
        <v/>
      </c>
      <c r="U26" s="39" t="str">
        <f>IF($B26="","",IF(ISERROR(VLOOKUP($A26,WD!$B$11:$B$34,1,FALSE))=TRUE,"","○"))</f>
        <v/>
      </c>
      <c r="V26" s="39" t="str">
        <f>IF($B26="","",IF(ISERROR(VLOOKUP($A26,'30WD'!$B$11:$B$34,1,FALSE))=TRUE,"","○"))</f>
        <v/>
      </c>
      <c r="W26" s="39" t="str">
        <f>IF($B26="","",IF(ISERROR(VLOOKUP($A26,'40WD'!$B$11:$B$34,1,FALSE))=TRUE,"","○"))</f>
        <v/>
      </c>
      <c r="X26" s="39" t="str">
        <f>IF($B26="","",IF(ISERROR(VLOOKUP($A26,'50WD'!$B$11:$B$34,1,FALSE))=TRUE,"","○"))</f>
        <v/>
      </c>
      <c r="Y26" s="37" t="str">
        <f>IF($B26="","",IF(ISERROR(VLOOKUP($A26,'55WD'!$B$11:$B$34,1,FALSE))=TRUE,"","○"))</f>
        <v/>
      </c>
    </row>
    <row r="27" spans="1:25" ht="15" customHeight="1" x14ac:dyDescent="0.15">
      <c r="A27" s="33">
        <v>22</v>
      </c>
      <c r="B27" s="34" t="str">
        <f>IF($A27="","",IF(VLOOKUP($A27,選手名簿!$A$9:$L$58,2)="","",VLOOKUP($A27,選手名簿!$A$9:$L$58,2)))</f>
        <v/>
      </c>
      <c r="C27" s="35" t="str">
        <f>IF($A27="","",IF(VLOOKUP($A27,選手名簿!$A$9:$L$58,3)="","",VLOOKUP($A27,選手名簿!$A$9:$L$58,3)))</f>
        <v/>
      </c>
      <c r="D27" s="34" t="str">
        <f>IF($A27="","",IF(VLOOKUP($A27,選手名簿!$A$9:$L$58,4)="","",VLOOKUP($A27,選手名簿!$A$9:$L$58,4)))</f>
        <v/>
      </c>
      <c r="E27" s="65" t="str">
        <f>IF($A27="","",IF(VLOOKUP($A27,選手名簿!$A$9:$L$58,5)="","",VLOOKUP($A27,選手名簿!$A$9:$L$58,5)))</f>
        <v/>
      </c>
      <c r="F27" s="13"/>
      <c r="G27" s="14"/>
      <c r="H27" s="14"/>
      <c r="I27" s="29" t="str">
        <f>IF($B27="","",IF(ISERROR(VLOOKUP($A27,MT!$B$14:$B$20,1,FALSE))=TRUE,"","○"))</f>
        <v/>
      </c>
      <c r="J27" s="30" t="str">
        <f>IF($B27="","",IF(ISERROR(VLOOKUP($A27,WT!$B$14:$B$20,1,FALSE))=TRUE,"","○"))</f>
        <v/>
      </c>
      <c r="K27" s="79" t="str">
        <f>IF($B27="","",IF(ISERROR(VLOOKUP($A27,OBT!$B$14:$B$22,1,FALSE)=TRUE),"","○"))</f>
        <v/>
      </c>
      <c r="L27" s="77" t="str">
        <f>IF($B27="","",IF(ISERROR(VLOOKUP($A27,OGT!$B$14:$B$22,1,FALSE)=TRUE),"","○"))</f>
        <v/>
      </c>
      <c r="M27" s="85" t="str">
        <f>IF($B27="","",IF(ISERROR(VLOOKUP($A27,HAT!$B$14:$B$22,1,FALSE)=TRUE),"","○"))</f>
        <v/>
      </c>
      <c r="N27" s="36" t="str">
        <f>IF($B27="","",IF(ISERROR(VLOOKUP($A27,MD!$B$11:$B$34,1,FALSE))=TRUE,"","○"))</f>
        <v/>
      </c>
      <c r="O27" s="36" t="str">
        <f>IF($B27="","",IF(ISERROR(VLOOKUP($A27,'30MD'!$B$11:$B$34,1,FALSE))=TRUE,"","○"))</f>
        <v/>
      </c>
      <c r="P27" s="36" t="str">
        <f>IF($B27="","",IF(ISERROR(VLOOKUP($A27,'40MD'!$B$11:$B$34,1,FALSE))=TRUE,"","○"))</f>
        <v/>
      </c>
      <c r="Q27" s="36" t="str">
        <f>IF($B27="","",IF(ISERROR(VLOOKUP($A27,'50MD'!$B$11:$B$34,1,FALSE))=TRUE,"","○"))</f>
        <v/>
      </c>
      <c r="R27" s="36" t="str">
        <f>IF($B27="","",IF(ISERROR(VLOOKUP($A27,'60MD'!$B$11:$B$34,1,FALSE))=TRUE,"","○"))</f>
        <v/>
      </c>
      <c r="S27" s="36" t="str">
        <f>IF($B27="","",IF(ISERROR(VLOOKUP($A27,'65MD'!$B$11:$B$34,1,FALSE))=TRUE,"","○"))</f>
        <v/>
      </c>
      <c r="T27" s="36" t="str">
        <f>IF($B27="","",IF(ISERROR(VLOOKUP($A27,'70MD'!$B$11:$B$34,1,FALSE))=TRUE,"","○"))</f>
        <v/>
      </c>
      <c r="U27" s="36" t="str">
        <f>IF($B27="","",IF(ISERROR(VLOOKUP($A27,WD!$B$11:$B$34,1,FALSE))=TRUE,"","○"))</f>
        <v/>
      </c>
      <c r="V27" s="36" t="str">
        <f>IF($B27="","",IF(ISERROR(VLOOKUP($A27,'30WD'!$B$11:$B$34,1,FALSE))=TRUE,"","○"))</f>
        <v/>
      </c>
      <c r="W27" s="36" t="str">
        <f>IF($B27="","",IF(ISERROR(VLOOKUP($A27,'40WD'!$B$11:$B$34,1,FALSE))=TRUE,"","○"))</f>
        <v/>
      </c>
      <c r="X27" s="36" t="str">
        <f>IF($B27="","",IF(ISERROR(VLOOKUP($A27,'50WD'!$B$11:$B$34,1,FALSE))=TRUE,"","○"))</f>
        <v/>
      </c>
      <c r="Y27" s="37" t="str">
        <f>IF($B27="","",IF(ISERROR(VLOOKUP($A27,'55WD'!$B$11:$B$34,1,FALSE))=TRUE,"","○"))</f>
        <v/>
      </c>
    </row>
    <row r="28" spans="1:25" ht="15" customHeight="1" x14ac:dyDescent="0.15">
      <c r="A28" s="33">
        <v>23</v>
      </c>
      <c r="B28" s="34" t="str">
        <f>IF($A28="","",IF(VLOOKUP($A28,選手名簿!$A$9:$L$58,2)="","",VLOOKUP($A28,選手名簿!$A$9:$L$58,2)))</f>
        <v/>
      </c>
      <c r="C28" s="35" t="str">
        <f>IF($A28="","",IF(VLOOKUP($A28,選手名簿!$A$9:$L$58,3)="","",VLOOKUP($A28,選手名簿!$A$9:$L$58,3)))</f>
        <v/>
      </c>
      <c r="D28" s="34" t="str">
        <f>IF($A28="","",IF(VLOOKUP($A28,選手名簿!$A$9:$L$58,4)="","",VLOOKUP($A28,選手名簿!$A$9:$L$58,4)))</f>
        <v/>
      </c>
      <c r="E28" s="65" t="str">
        <f>IF($A28="","",IF(VLOOKUP($A28,選手名簿!$A$9:$L$58,5)="","",VLOOKUP($A28,選手名簿!$A$9:$L$58,5)))</f>
        <v/>
      </c>
      <c r="F28" s="13"/>
      <c r="G28" s="14"/>
      <c r="H28" s="14"/>
      <c r="I28" s="29" t="str">
        <f>IF($B28="","",IF(ISERROR(VLOOKUP($A28,MT!$B$14:$B$20,1,FALSE))=TRUE,"","○"))</f>
        <v/>
      </c>
      <c r="J28" s="30" t="str">
        <f>IF($B28="","",IF(ISERROR(VLOOKUP($A28,WT!$B$14:$B$20,1,FALSE))=TRUE,"","○"))</f>
        <v/>
      </c>
      <c r="K28" s="79" t="str">
        <f>IF($B28="","",IF(ISERROR(VLOOKUP($A28,OBT!$B$14:$B$22,1,FALSE)=TRUE),"","○"))</f>
        <v/>
      </c>
      <c r="L28" s="77" t="str">
        <f>IF($B28="","",IF(ISERROR(VLOOKUP($A28,OGT!$B$14:$B$22,1,FALSE)=TRUE),"","○"))</f>
        <v/>
      </c>
      <c r="M28" s="85" t="str">
        <f>IF($B28="","",IF(ISERROR(VLOOKUP($A28,HAT!$B$14:$B$22,1,FALSE)=TRUE),"","○"))</f>
        <v/>
      </c>
      <c r="N28" s="36" t="str">
        <f>IF($B28="","",IF(ISERROR(VLOOKUP($A28,MD!$B$11:$B$34,1,FALSE))=TRUE,"","○"))</f>
        <v/>
      </c>
      <c r="O28" s="36" t="str">
        <f>IF($B28="","",IF(ISERROR(VLOOKUP($A28,'30MD'!$B$11:$B$34,1,FALSE))=TRUE,"","○"))</f>
        <v/>
      </c>
      <c r="P28" s="36" t="str">
        <f>IF($B28="","",IF(ISERROR(VLOOKUP($A28,'40MD'!$B$11:$B$34,1,FALSE))=TRUE,"","○"))</f>
        <v/>
      </c>
      <c r="Q28" s="36" t="str">
        <f>IF($B28="","",IF(ISERROR(VLOOKUP($A28,'50MD'!$B$11:$B$34,1,FALSE))=TRUE,"","○"))</f>
        <v/>
      </c>
      <c r="R28" s="36" t="str">
        <f>IF($B28="","",IF(ISERROR(VLOOKUP($A28,'60MD'!$B$11:$B$34,1,FALSE))=TRUE,"","○"))</f>
        <v/>
      </c>
      <c r="S28" s="36" t="str">
        <f>IF($B28="","",IF(ISERROR(VLOOKUP($A28,'65MD'!$B$11:$B$34,1,FALSE))=TRUE,"","○"))</f>
        <v/>
      </c>
      <c r="T28" s="36" t="str">
        <f>IF($B28="","",IF(ISERROR(VLOOKUP($A28,'70MD'!$B$11:$B$34,1,FALSE))=TRUE,"","○"))</f>
        <v/>
      </c>
      <c r="U28" s="36" t="str">
        <f>IF($B28="","",IF(ISERROR(VLOOKUP($A28,WD!$B$11:$B$34,1,FALSE))=TRUE,"","○"))</f>
        <v/>
      </c>
      <c r="V28" s="36" t="str">
        <f>IF($B28="","",IF(ISERROR(VLOOKUP($A28,'30WD'!$B$11:$B$34,1,FALSE))=TRUE,"","○"))</f>
        <v/>
      </c>
      <c r="W28" s="36" t="str">
        <f>IF($B28="","",IF(ISERROR(VLOOKUP($A28,'40WD'!$B$11:$B$34,1,FALSE))=TRUE,"","○"))</f>
        <v/>
      </c>
      <c r="X28" s="36" t="str">
        <f>IF($B28="","",IF(ISERROR(VLOOKUP($A28,'50WD'!$B$11:$B$34,1,FALSE))=TRUE,"","○"))</f>
        <v/>
      </c>
      <c r="Y28" s="37" t="str">
        <f>IF($B28="","",IF(ISERROR(VLOOKUP($A28,'55WD'!$B$11:$B$34,1,FALSE))=TRUE,"","○"))</f>
        <v/>
      </c>
    </row>
    <row r="29" spans="1:25" ht="15" customHeight="1" x14ac:dyDescent="0.15">
      <c r="A29" s="33">
        <v>24</v>
      </c>
      <c r="B29" s="34" t="str">
        <f>IF($A29="","",IF(VLOOKUP($A29,選手名簿!$A$9:$L$58,2)="","",VLOOKUP($A29,選手名簿!$A$9:$L$58,2)))</f>
        <v/>
      </c>
      <c r="C29" s="35" t="str">
        <f>IF($A29="","",IF(VLOOKUP($A29,選手名簿!$A$9:$L$58,3)="","",VLOOKUP($A29,選手名簿!$A$9:$L$58,3)))</f>
        <v/>
      </c>
      <c r="D29" s="34" t="str">
        <f>IF($A29="","",IF(VLOOKUP($A29,選手名簿!$A$9:$L$58,4)="","",VLOOKUP($A29,選手名簿!$A$9:$L$58,4)))</f>
        <v/>
      </c>
      <c r="E29" s="65" t="str">
        <f>IF($A29="","",IF(VLOOKUP($A29,選手名簿!$A$9:$L$58,5)="","",VLOOKUP($A29,選手名簿!$A$9:$L$58,5)))</f>
        <v/>
      </c>
      <c r="F29" s="13"/>
      <c r="G29" s="14"/>
      <c r="H29" s="14"/>
      <c r="I29" s="29" t="str">
        <f>IF($B29="","",IF(ISERROR(VLOOKUP($A29,MT!$B$14:$B$20,1,FALSE))=TRUE,"","○"))</f>
        <v/>
      </c>
      <c r="J29" s="30" t="str">
        <f>IF($B29="","",IF(ISERROR(VLOOKUP($A29,WT!$B$14:$B$20,1,FALSE))=TRUE,"","○"))</f>
        <v/>
      </c>
      <c r="K29" s="79" t="str">
        <f>IF($B29="","",IF(ISERROR(VLOOKUP($A29,OBT!$B$14:$B$22,1,FALSE)=TRUE),"","○"))</f>
        <v/>
      </c>
      <c r="L29" s="77" t="str">
        <f>IF($B29="","",IF(ISERROR(VLOOKUP($A29,OGT!$B$14:$B$22,1,FALSE)=TRUE),"","○"))</f>
        <v/>
      </c>
      <c r="M29" s="85" t="str">
        <f>IF($B29="","",IF(ISERROR(VLOOKUP($A29,HAT!$B$14:$B$22,1,FALSE)=TRUE),"","○"))</f>
        <v/>
      </c>
      <c r="N29" s="36" t="str">
        <f>IF($B29="","",IF(ISERROR(VLOOKUP($A29,MD!$B$11:$B$34,1,FALSE))=TRUE,"","○"))</f>
        <v/>
      </c>
      <c r="O29" s="36" t="str">
        <f>IF($B29="","",IF(ISERROR(VLOOKUP($A29,'30MD'!$B$11:$B$34,1,FALSE))=TRUE,"","○"))</f>
        <v/>
      </c>
      <c r="P29" s="36" t="str">
        <f>IF($B29="","",IF(ISERROR(VLOOKUP($A29,'40MD'!$B$11:$B$34,1,FALSE))=TRUE,"","○"))</f>
        <v/>
      </c>
      <c r="Q29" s="36" t="str">
        <f>IF($B29="","",IF(ISERROR(VLOOKUP($A29,'50MD'!$B$11:$B$34,1,FALSE))=TRUE,"","○"))</f>
        <v/>
      </c>
      <c r="R29" s="36" t="str">
        <f>IF($B29="","",IF(ISERROR(VLOOKUP($A29,'60MD'!$B$11:$B$34,1,FALSE))=TRUE,"","○"))</f>
        <v/>
      </c>
      <c r="S29" s="36" t="str">
        <f>IF($B29="","",IF(ISERROR(VLOOKUP($A29,'65MD'!$B$11:$B$34,1,FALSE))=TRUE,"","○"))</f>
        <v/>
      </c>
      <c r="T29" s="36" t="str">
        <f>IF($B29="","",IF(ISERROR(VLOOKUP($A29,'70MD'!$B$11:$B$34,1,FALSE))=TRUE,"","○"))</f>
        <v/>
      </c>
      <c r="U29" s="36" t="str">
        <f>IF($B29="","",IF(ISERROR(VLOOKUP($A29,WD!$B$11:$B$34,1,FALSE))=TRUE,"","○"))</f>
        <v/>
      </c>
      <c r="V29" s="36" t="str">
        <f>IF($B29="","",IF(ISERROR(VLOOKUP($A29,'30WD'!$B$11:$B$34,1,FALSE))=TRUE,"","○"))</f>
        <v/>
      </c>
      <c r="W29" s="36" t="str">
        <f>IF($B29="","",IF(ISERROR(VLOOKUP($A29,'40WD'!$B$11:$B$34,1,FALSE))=TRUE,"","○"))</f>
        <v/>
      </c>
      <c r="X29" s="36" t="str">
        <f>IF($B29="","",IF(ISERROR(VLOOKUP($A29,'50WD'!$B$11:$B$34,1,FALSE))=TRUE,"","○"))</f>
        <v/>
      </c>
      <c r="Y29" s="37" t="str">
        <f>IF($B29="","",IF(ISERROR(VLOOKUP($A29,'55WD'!$B$11:$B$34,1,FALSE))=TRUE,"","○"))</f>
        <v/>
      </c>
    </row>
    <row r="30" spans="1:25" ht="15" customHeight="1" x14ac:dyDescent="0.15">
      <c r="A30" s="33">
        <v>25</v>
      </c>
      <c r="B30" s="34" t="str">
        <f>IF($A30="","",IF(VLOOKUP($A30,選手名簿!$A$9:$L$58,2)="","",VLOOKUP($A30,選手名簿!$A$9:$L$58,2)))</f>
        <v/>
      </c>
      <c r="C30" s="35" t="str">
        <f>IF($A30="","",IF(VLOOKUP($A30,選手名簿!$A$9:$L$58,3)="","",VLOOKUP($A30,選手名簿!$A$9:$L$58,3)))</f>
        <v/>
      </c>
      <c r="D30" s="34" t="str">
        <f>IF($A30="","",IF(VLOOKUP($A30,選手名簿!$A$9:$L$58,4)="","",VLOOKUP($A30,選手名簿!$A$9:$L$58,4)))</f>
        <v/>
      </c>
      <c r="E30" s="65" t="str">
        <f>IF($A30="","",IF(VLOOKUP($A30,選手名簿!$A$9:$L$58,5)="","",VLOOKUP($A30,選手名簿!$A$9:$L$58,5)))</f>
        <v/>
      </c>
      <c r="F30" s="13"/>
      <c r="G30" s="14"/>
      <c r="H30" s="14"/>
      <c r="I30" s="29" t="str">
        <f>IF($B30="","",IF(ISERROR(VLOOKUP($A30,MT!$B$14:$B$20,1,FALSE))=TRUE,"","○"))</f>
        <v/>
      </c>
      <c r="J30" s="30" t="str">
        <f>IF($B30="","",IF(ISERROR(VLOOKUP($A30,WT!$B$14:$B$20,1,FALSE))=TRUE,"","○"))</f>
        <v/>
      </c>
      <c r="K30" s="79" t="str">
        <f>IF($B30="","",IF(ISERROR(VLOOKUP($A30,OBT!$B$14:$B$22,1,FALSE)=TRUE),"","○"))</f>
        <v/>
      </c>
      <c r="L30" s="77" t="str">
        <f>IF($B30="","",IF(ISERROR(VLOOKUP($A30,OGT!$B$14:$B$22,1,FALSE)=TRUE),"","○"))</f>
        <v/>
      </c>
      <c r="M30" s="85" t="str">
        <f>IF($B30="","",IF(ISERROR(VLOOKUP($A30,HAT!$B$14:$B$22,1,FALSE)=TRUE),"","○"))</f>
        <v/>
      </c>
      <c r="N30" s="36" t="str">
        <f>IF($B30="","",IF(ISERROR(VLOOKUP($A30,MD!$B$11:$B$34,1,FALSE))=TRUE,"","○"))</f>
        <v/>
      </c>
      <c r="O30" s="36" t="str">
        <f>IF($B30="","",IF(ISERROR(VLOOKUP($A30,'30MD'!$B$11:$B$34,1,FALSE))=TRUE,"","○"))</f>
        <v/>
      </c>
      <c r="P30" s="36" t="str">
        <f>IF($B30="","",IF(ISERROR(VLOOKUP($A30,'40MD'!$B$11:$B$34,1,FALSE))=TRUE,"","○"))</f>
        <v/>
      </c>
      <c r="Q30" s="36" t="str">
        <f>IF($B30="","",IF(ISERROR(VLOOKUP($A30,'50MD'!$B$11:$B$34,1,FALSE))=TRUE,"","○"))</f>
        <v/>
      </c>
      <c r="R30" s="36" t="str">
        <f>IF($B30="","",IF(ISERROR(VLOOKUP($A30,'60MD'!$B$11:$B$34,1,FALSE))=TRUE,"","○"))</f>
        <v/>
      </c>
      <c r="S30" s="36" t="str">
        <f>IF($B30="","",IF(ISERROR(VLOOKUP($A30,'65MD'!$B$11:$B$34,1,FALSE))=TRUE,"","○"))</f>
        <v/>
      </c>
      <c r="T30" s="36" t="str">
        <f>IF($B30="","",IF(ISERROR(VLOOKUP($A30,'70MD'!$B$11:$B$34,1,FALSE))=TRUE,"","○"))</f>
        <v/>
      </c>
      <c r="U30" s="36" t="str">
        <f>IF($B30="","",IF(ISERROR(VLOOKUP($A30,WD!$B$11:$B$34,1,FALSE))=TRUE,"","○"))</f>
        <v/>
      </c>
      <c r="V30" s="36" t="str">
        <f>IF($B30="","",IF(ISERROR(VLOOKUP($A30,'30WD'!$B$11:$B$34,1,FALSE))=TRUE,"","○"))</f>
        <v/>
      </c>
      <c r="W30" s="36" t="str">
        <f>IF($B30="","",IF(ISERROR(VLOOKUP($A30,'40WD'!$B$11:$B$34,1,FALSE))=TRUE,"","○"))</f>
        <v/>
      </c>
      <c r="X30" s="36" t="str">
        <f>IF($B30="","",IF(ISERROR(VLOOKUP($A30,'50WD'!$B$11:$B$34,1,FALSE))=TRUE,"","○"))</f>
        <v/>
      </c>
      <c r="Y30" s="37" t="str">
        <f>IF($B30="","",IF(ISERROR(VLOOKUP($A30,'55WD'!$B$11:$B$34,1,FALSE))=TRUE,"","○"))</f>
        <v/>
      </c>
    </row>
    <row r="31" spans="1:25" ht="15" customHeight="1" x14ac:dyDescent="0.15">
      <c r="A31" s="33">
        <v>26</v>
      </c>
      <c r="B31" s="34" t="str">
        <f>IF($A31="","",IF(VLOOKUP($A31,選手名簿!$A$9:$L$58,2)="","",VLOOKUP($A31,選手名簿!$A$9:$L$58,2)))</f>
        <v/>
      </c>
      <c r="C31" s="35" t="str">
        <f>IF($A31="","",IF(VLOOKUP($A31,選手名簿!$A$9:$L$58,3)="","",VLOOKUP($A31,選手名簿!$A$9:$L$58,3)))</f>
        <v/>
      </c>
      <c r="D31" s="34" t="str">
        <f>IF($A31="","",IF(VLOOKUP($A31,選手名簿!$A$9:$L$58,4)="","",VLOOKUP($A31,選手名簿!$A$9:$L$58,4)))</f>
        <v/>
      </c>
      <c r="E31" s="65" t="str">
        <f>IF($A31="","",IF(VLOOKUP($A31,選手名簿!$A$9:$L$58,5)="","",VLOOKUP($A31,選手名簿!$A$9:$L$58,5)))</f>
        <v/>
      </c>
      <c r="F31" s="15"/>
      <c r="G31" s="16"/>
      <c r="H31" s="16"/>
      <c r="I31" s="29" t="str">
        <f>IF($B31="","",IF(ISERROR(VLOOKUP($A31,MT!$B$14:$B$20,1,FALSE))=TRUE,"","○"))</f>
        <v/>
      </c>
      <c r="J31" s="30" t="str">
        <f>IF($B31="","",IF(ISERROR(VLOOKUP($A31,WT!$B$14:$B$20,1,FALSE))=TRUE,"","○"))</f>
        <v/>
      </c>
      <c r="K31" s="79" t="str">
        <f>IF($B31="","",IF(ISERROR(VLOOKUP($A31,OBT!$B$14:$B$22,1,FALSE)=TRUE),"","○"))</f>
        <v/>
      </c>
      <c r="L31" s="77" t="str">
        <f>IF($B31="","",IF(ISERROR(VLOOKUP($A31,OGT!$B$14:$B$22,1,FALSE)=TRUE),"","○"))</f>
        <v/>
      </c>
      <c r="M31" s="85" t="str">
        <f>IF($B31="","",IF(ISERROR(VLOOKUP($A31,HAT!$B$14:$B$22,1,FALSE)=TRUE),"","○"))</f>
        <v/>
      </c>
      <c r="N31" s="36" t="str">
        <f>IF($B31="","",IF(ISERROR(VLOOKUP($A31,MD!$B$11:$B$34,1,FALSE))=TRUE,"","○"))</f>
        <v/>
      </c>
      <c r="O31" s="39" t="str">
        <f>IF($B31="","",IF(ISERROR(VLOOKUP($A31,'30MD'!$B$11:$B$34,1,FALSE))=TRUE,"","○"))</f>
        <v/>
      </c>
      <c r="P31" s="39" t="str">
        <f>IF($B31="","",IF(ISERROR(VLOOKUP($A31,'40MD'!$B$11:$B$34,1,FALSE))=TRUE,"","○"))</f>
        <v/>
      </c>
      <c r="Q31" s="39" t="str">
        <f>IF($B31="","",IF(ISERROR(VLOOKUP($A31,'50MD'!$B$11:$B$34,1,FALSE))=TRUE,"","○"))</f>
        <v/>
      </c>
      <c r="R31" s="39" t="str">
        <f>IF($B31="","",IF(ISERROR(VLOOKUP($A31,'60MD'!$B$11:$B$34,1,FALSE))=TRUE,"","○"))</f>
        <v/>
      </c>
      <c r="S31" s="39" t="str">
        <f>IF($B31="","",IF(ISERROR(VLOOKUP($A31,'65MD'!$B$11:$B$34,1,FALSE))=TRUE,"","○"))</f>
        <v/>
      </c>
      <c r="T31" s="39" t="str">
        <f>IF($B31="","",IF(ISERROR(VLOOKUP($A31,'70MD'!$B$11:$B$34,1,FALSE))=TRUE,"","○"))</f>
        <v/>
      </c>
      <c r="U31" s="39" t="str">
        <f>IF($B31="","",IF(ISERROR(VLOOKUP($A31,WD!$B$11:$B$34,1,FALSE))=TRUE,"","○"))</f>
        <v/>
      </c>
      <c r="V31" s="39" t="str">
        <f>IF($B31="","",IF(ISERROR(VLOOKUP($A31,'30WD'!$B$11:$B$34,1,FALSE))=TRUE,"","○"))</f>
        <v/>
      </c>
      <c r="W31" s="39" t="str">
        <f>IF($B31="","",IF(ISERROR(VLOOKUP($A31,'40WD'!$B$11:$B$34,1,FALSE))=TRUE,"","○"))</f>
        <v/>
      </c>
      <c r="X31" s="39" t="str">
        <f>IF($B31="","",IF(ISERROR(VLOOKUP($A31,'50WD'!$B$11:$B$34,1,FALSE))=TRUE,"","○"))</f>
        <v/>
      </c>
      <c r="Y31" s="37" t="str">
        <f>IF($B31="","",IF(ISERROR(VLOOKUP($A31,'55WD'!$B$11:$B$34,1,FALSE))=TRUE,"","○"))</f>
        <v/>
      </c>
    </row>
    <row r="32" spans="1:25" ht="15" customHeight="1" x14ac:dyDescent="0.15">
      <c r="A32" s="33">
        <v>27</v>
      </c>
      <c r="B32" s="34" t="str">
        <f>IF($A32="","",IF(VLOOKUP($A32,選手名簿!$A$9:$L$58,2)="","",VLOOKUP($A32,選手名簿!$A$9:$L$58,2)))</f>
        <v/>
      </c>
      <c r="C32" s="35" t="str">
        <f>IF($A32="","",IF(VLOOKUP($A32,選手名簿!$A$9:$L$58,3)="","",VLOOKUP($A32,選手名簿!$A$9:$L$58,3)))</f>
        <v/>
      </c>
      <c r="D32" s="34" t="str">
        <f>IF($A32="","",IF(VLOOKUP($A32,選手名簿!$A$9:$L$58,4)="","",VLOOKUP($A32,選手名簿!$A$9:$L$58,4)))</f>
        <v/>
      </c>
      <c r="E32" s="65" t="str">
        <f>IF($A32="","",IF(VLOOKUP($A32,選手名簿!$A$9:$L$58,5)="","",VLOOKUP($A32,選手名簿!$A$9:$L$58,5)))</f>
        <v/>
      </c>
      <c r="F32" s="13"/>
      <c r="G32" s="14"/>
      <c r="H32" s="14"/>
      <c r="I32" s="29" t="str">
        <f>IF($B32="","",IF(ISERROR(VLOOKUP($A32,MT!$B$14:$B$20,1,FALSE))=TRUE,"","○"))</f>
        <v/>
      </c>
      <c r="J32" s="30" t="str">
        <f>IF($B32="","",IF(ISERROR(VLOOKUP($A32,WT!$B$14:$B$20,1,FALSE))=TRUE,"","○"))</f>
        <v/>
      </c>
      <c r="K32" s="79" t="str">
        <f>IF($B32="","",IF(ISERROR(VLOOKUP($A32,OBT!$B$14:$B$22,1,FALSE)=TRUE),"","○"))</f>
        <v/>
      </c>
      <c r="L32" s="77" t="str">
        <f>IF($B32="","",IF(ISERROR(VLOOKUP($A32,OGT!$B$14:$B$22,1,FALSE)=TRUE),"","○"))</f>
        <v/>
      </c>
      <c r="M32" s="85" t="str">
        <f>IF($B32="","",IF(ISERROR(VLOOKUP($A32,HAT!$B$14:$B$22,1,FALSE)=TRUE),"","○"))</f>
        <v/>
      </c>
      <c r="N32" s="36" t="str">
        <f>IF($B32="","",IF(ISERROR(VLOOKUP($A32,MD!$B$11:$B$34,1,FALSE))=TRUE,"","○"))</f>
        <v/>
      </c>
      <c r="O32" s="36" t="str">
        <f>IF($B32="","",IF(ISERROR(VLOOKUP($A32,'30MD'!$B$11:$B$34,1,FALSE))=TRUE,"","○"))</f>
        <v/>
      </c>
      <c r="P32" s="36" t="str">
        <f>IF($B32="","",IF(ISERROR(VLOOKUP($A32,'40MD'!$B$11:$B$34,1,FALSE))=TRUE,"","○"))</f>
        <v/>
      </c>
      <c r="Q32" s="36" t="str">
        <f>IF($B32="","",IF(ISERROR(VLOOKUP($A32,'50MD'!$B$11:$B$34,1,FALSE))=TRUE,"","○"))</f>
        <v/>
      </c>
      <c r="R32" s="36" t="str">
        <f>IF($B32="","",IF(ISERROR(VLOOKUP($A32,'60MD'!$B$11:$B$34,1,FALSE))=TRUE,"","○"))</f>
        <v/>
      </c>
      <c r="S32" s="36" t="str">
        <f>IF($B32="","",IF(ISERROR(VLOOKUP($A32,'65MD'!$B$11:$B$34,1,FALSE))=TRUE,"","○"))</f>
        <v/>
      </c>
      <c r="T32" s="36" t="str">
        <f>IF($B32="","",IF(ISERROR(VLOOKUP($A32,'70MD'!$B$11:$B$34,1,FALSE))=TRUE,"","○"))</f>
        <v/>
      </c>
      <c r="U32" s="36" t="str">
        <f>IF($B32="","",IF(ISERROR(VLOOKUP($A32,WD!$B$11:$B$34,1,FALSE))=TRUE,"","○"))</f>
        <v/>
      </c>
      <c r="V32" s="36" t="str">
        <f>IF($B32="","",IF(ISERROR(VLOOKUP($A32,'30WD'!$B$11:$B$34,1,FALSE))=TRUE,"","○"))</f>
        <v/>
      </c>
      <c r="W32" s="36" t="str">
        <f>IF($B32="","",IF(ISERROR(VLOOKUP($A32,'40WD'!$B$11:$B$34,1,FALSE))=TRUE,"","○"))</f>
        <v/>
      </c>
      <c r="X32" s="36" t="str">
        <f>IF($B32="","",IF(ISERROR(VLOOKUP($A32,'50WD'!$B$11:$B$34,1,FALSE))=TRUE,"","○"))</f>
        <v/>
      </c>
      <c r="Y32" s="37" t="str">
        <f>IF($B32="","",IF(ISERROR(VLOOKUP($A32,'55WD'!$B$11:$B$34,1,FALSE))=TRUE,"","○"))</f>
        <v/>
      </c>
    </row>
    <row r="33" spans="1:25" ht="15" customHeight="1" x14ac:dyDescent="0.15">
      <c r="A33" s="33">
        <v>28</v>
      </c>
      <c r="B33" s="34" t="str">
        <f>IF($A33="","",IF(VLOOKUP($A33,選手名簿!$A$9:$L$58,2)="","",VLOOKUP($A33,選手名簿!$A$9:$L$58,2)))</f>
        <v/>
      </c>
      <c r="C33" s="35" t="str">
        <f>IF($A33="","",IF(VLOOKUP($A33,選手名簿!$A$9:$L$58,3)="","",VLOOKUP($A33,選手名簿!$A$9:$L$58,3)))</f>
        <v/>
      </c>
      <c r="D33" s="34" t="str">
        <f>IF($A33="","",IF(VLOOKUP($A33,選手名簿!$A$9:$L$58,4)="","",VLOOKUP($A33,選手名簿!$A$9:$L$58,4)))</f>
        <v/>
      </c>
      <c r="E33" s="65" t="str">
        <f>IF($A33="","",IF(VLOOKUP($A33,選手名簿!$A$9:$L$58,5)="","",VLOOKUP($A33,選手名簿!$A$9:$L$58,5)))</f>
        <v/>
      </c>
      <c r="F33" s="13"/>
      <c r="G33" s="14"/>
      <c r="H33" s="14"/>
      <c r="I33" s="29" t="str">
        <f>IF($B33="","",IF(ISERROR(VLOOKUP($A33,MT!$B$14:$B$20,1,FALSE))=TRUE,"","○"))</f>
        <v/>
      </c>
      <c r="J33" s="30" t="str">
        <f>IF($B33="","",IF(ISERROR(VLOOKUP($A33,WT!$B$14:$B$20,1,FALSE))=TRUE,"","○"))</f>
        <v/>
      </c>
      <c r="K33" s="79" t="str">
        <f>IF($B33="","",IF(ISERROR(VLOOKUP($A33,OBT!$B$14:$B$22,1,FALSE)=TRUE),"","○"))</f>
        <v/>
      </c>
      <c r="L33" s="77" t="str">
        <f>IF($B33="","",IF(ISERROR(VLOOKUP($A33,OGT!$B$14:$B$22,1,FALSE)=TRUE),"","○"))</f>
        <v/>
      </c>
      <c r="M33" s="85" t="str">
        <f>IF($B33="","",IF(ISERROR(VLOOKUP($A33,HAT!$B$14:$B$22,1,FALSE)=TRUE),"","○"))</f>
        <v/>
      </c>
      <c r="N33" s="36" t="str">
        <f>IF($B33="","",IF(ISERROR(VLOOKUP($A33,MD!$B$11:$B$34,1,FALSE))=TRUE,"","○"))</f>
        <v/>
      </c>
      <c r="O33" s="36" t="str">
        <f>IF($B33="","",IF(ISERROR(VLOOKUP($A33,'30MD'!$B$11:$B$34,1,FALSE))=TRUE,"","○"))</f>
        <v/>
      </c>
      <c r="P33" s="36" t="str">
        <f>IF($B33="","",IF(ISERROR(VLOOKUP($A33,'40MD'!$B$11:$B$34,1,FALSE))=TRUE,"","○"))</f>
        <v/>
      </c>
      <c r="Q33" s="36" t="str">
        <f>IF($B33="","",IF(ISERROR(VLOOKUP($A33,'50MD'!$B$11:$B$34,1,FALSE))=TRUE,"","○"))</f>
        <v/>
      </c>
      <c r="R33" s="36" t="str">
        <f>IF($B33="","",IF(ISERROR(VLOOKUP($A33,'60MD'!$B$11:$B$34,1,FALSE))=TRUE,"","○"))</f>
        <v/>
      </c>
      <c r="S33" s="36" t="str">
        <f>IF($B33="","",IF(ISERROR(VLOOKUP($A33,'65MD'!$B$11:$B$34,1,FALSE))=TRUE,"","○"))</f>
        <v/>
      </c>
      <c r="T33" s="36" t="str">
        <f>IF($B33="","",IF(ISERROR(VLOOKUP($A33,'70MD'!$B$11:$B$34,1,FALSE))=TRUE,"","○"))</f>
        <v/>
      </c>
      <c r="U33" s="36" t="str">
        <f>IF($B33="","",IF(ISERROR(VLOOKUP($A33,WD!$B$11:$B$34,1,FALSE))=TRUE,"","○"))</f>
        <v/>
      </c>
      <c r="V33" s="36" t="str">
        <f>IF($B33="","",IF(ISERROR(VLOOKUP($A33,'30WD'!$B$11:$B$34,1,FALSE))=TRUE,"","○"))</f>
        <v/>
      </c>
      <c r="W33" s="36" t="str">
        <f>IF($B33="","",IF(ISERROR(VLOOKUP($A33,'40WD'!$B$11:$B$34,1,FALSE))=TRUE,"","○"))</f>
        <v/>
      </c>
      <c r="X33" s="36" t="str">
        <f>IF($B33="","",IF(ISERROR(VLOOKUP($A33,'50WD'!$B$11:$B$34,1,FALSE))=TRUE,"","○"))</f>
        <v/>
      </c>
      <c r="Y33" s="37" t="str">
        <f>IF($B33="","",IF(ISERROR(VLOOKUP($A33,'55WD'!$B$11:$B$34,1,FALSE))=TRUE,"","○"))</f>
        <v/>
      </c>
    </row>
    <row r="34" spans="1:25" ht="15" customHeight="1" x14ac:dyDescent="0.15">
      <c r="A34" s="33">
        <v>29</v>
      </c>
      <c r="B34" s="34" t="str">
        <f>IF($A34="","",IF(VLOOKUP($A34,選手名簿!$A$9:$L$58,2)="","",VLOOKUP($A34,選手名簿!$A$9:$L$58,2)))</f>
        <v/>
      </c>
      <c r="C34" s="35" t="str">
        <f>IF($A34="","",IF(VLOOKUP($A34,選手名簿!$A$9:$L$58,3)="","",VLOOKUP($A34,選手名簿!$A$9:$L$58,3)))</f>
        <v/>
      </c>
      <c r="D34" s="34" t="str">
        <f>IF($A34="","",IF(VLOOKUP($A34,選手名簿!$A$9:$L$58,4)="","",VLOOKUP($A34,選手名簿!$A$9:$L$58,4)))</f>
        <v/>
      </c>
      <c r="E34" s="65" t="str">
        <f>IF($A34="","",IF(VLOOKUP($A34,選手名簿!$A$9:$L$58,5)="","",VLOOKUP($A34,選手名簿!$A$9:$L$58,5)))</f>
        <v/>
      </c>
      <c r="F34" s="13"/>
      <c r="G34" s="14"/>
      <c r="H34" s="14"/>
      <c r="I34" s="29" t="str">
        <f>IF($B34="","",IF(ISERROR(VLOOKUP($A34,MT!$B$14:$B$20,1,FALSE))=TRUE,"","○"))</f>
        <v/>
      </c>
      <c r="J34" s="30" t="str">
        <f>IF($B34="","",IF(ISERROR(VLOOKUP($A34,WT!$B$14:$B$20,1,FALSE))=TRUE,"","○"))</f>
        <v/>
      </c>
      <c r="K34" s="79" t="str">
        <f>IF($B34="","",IF(ISERROR(VLOOKUP($A34,OBT!$B$14:$B$22,1,FALSE)=TRUE),"","○"))</f>
        <v/>
      </c>
      <c r="L34" s="77" t="str">
        <f>IF($B34="","",IF(ISERROR(VLOOKUP($A34,OGT!$B$14:$B$22,1,FALSE)=TRUE),"","○"))</f>
        <v/>
      </c>
      <c r="M34" s="85" t="str">
        <f>IF($B34="","",IF(ISERROR(VLOOKUP($A34,HAT!$B$14:$B$22,1,FALSE)=TRUE),"","○"))</f>
        <v/>
      </c>
      <c r="N34" s="36" t="str">
        <f>IF($B34="","",IF(ISERROR(VLOOKUP($A34,MD!$B$11:$B$34,1,FALSE))=TRUE,"","○"))</f>
        <v/>
      </c>
      <c r="O34" s="36" t="str">
        <f>IF($B34="","",IF(ISERROR(VLOOKUP($A34,'30MD'!$B$11:$B$34,1,FALSE))=TRUE,"","○"))</f>
        <v/>
      </c>
      <c r="P34" s="36" t="str">
        <f>IF($B34="","",IF(ISERROR(VLOOKUP($A34,'40MD'!$B$11:$B$34,1,FALSE))=TRUE,"","○"))</f>
        <v/>
      </c>
      <c r="Q34" s="36" t="str">
        <f>IF($B34="","",IF(ISERROR(VLOOKUP($A34,'50MD'!$B$11:$B$34,1,FALSE))=TRUE,"","○"))</f>
        <v/>
      </c>
      <c r="R34" s="36" t="str">
        <f>IF($B34="","",IF(ISERROR(VLOOKUP($A34,'60MD'!$B$11:$B$34,1,FALSE))=TRUE,"","○"))</f>
        <v/>
      </c>
      <c r="S34" s="36" t="str">
        <f>IF($B34="","",IF(ISERROR(VLOOKUP($A34,'65MD'!$B$11:$B$34,1,FALSE))=TRUE,"","○"))</f>
        <v/>
      </c>
      <c r="T34" s="36" t="str">
        <f>IF($B34="","",IF(ISERROR(VLOOKUP($A34,'70MD'!$B$11:$B$34,1,FALSE))=TRUE,"","○"))</f>
        <v/>
      </c>
      <c r="U34" s="36" t="str">
        <f>IF($B34="","",IF(ISERROR(VLOOKUP($A34,WD!$B$11:$B$34,1,FALSE))=TRUE,"","○"))</f>
        <v/>
      </c>
      <c r="V34" s="36" t="str">
        <f>IF($B34="","",IF(ISERROR(VLOOKUP($A34,'30WD'!$B$11:$B$34,1,FALSE))=TRUE,"","○"))</f>
        <v/>
      </c>
      <c r="W34" s="36" t="str">
        <f>IF($B34="","",IF(ISERROR(VLOOKUP($A34,'40WD'!$B$11:$B$34,1,FALSE))=TRUE,"","○"))</f>
        <v/>
      </c>
      <c r="X34" s="36" t="str">
        <f>IF($B34="","",IF(ISERROR(VLOOKUP($A34,'50WD'!$B$11:$B$34,1,FALSE))=TRUE,"","○"))</f>
        <v/>
      </c>
      <c r="Y34" s="37" t="str">
        <f>IF($B34="","",IF(ISERROR(VLOOKUP($A34,'55WD'!$B$11:$B$34,1,FALSE))=TRUE,"","○"))</f>
        <v/>
      </c>
    </row>
    <row r="35" spans="1:25" ht="15" customHeight="1" x14ac:dyDescent="0.15">
      <c r="A35" s="33">
        <v>30</v>
      </c>
      <c r="B35" s="34" t="str">
        <f>IF($A35="","",IF(VLOOKUP($A35,選手名簿!$A$9:$L$58,2)="","",VLOOKUP($A35,選手名簿!$A$9:$L$58,2)))</f>
        <v/>
      </c>
      <c r="C35" s="35" t="str">
        <f>IF($A35="","",IF(VLOOKUP($A35,選手名簿!$A$9:$L$58,3)="","",VLOOKUP($A35,選手名簿!$A$9:$L$58,3)))</f>
        <v/>
      </c>
      <c r="D35" s="34" t="str">
        <f>IF($A35="","",IF(VLOOKUP($A35,選手名簿!$A$9:$L$58,4)="","",VLOOKUP($A35,選手名簿!$A$9:$L$58,4)))</f>
        <v/>
      </c>
      <c r="E35" s="65" t="str">
        <f>IF($A35="","",IF(VLOOKUP($A35,選手名簿!$A$9:$L$58,5)="","",VLOOKUP($A35,選手名簿!$A$9:$L$58,5)))</f>
        <v/>
      </c>
      <c r="F35" s="17"/>
      <c r="G35" s="18"/>
      <c r="H35" s="18"/>
      <c r="I35" s="29" t="str">
        <f>IF($B35="","",IF(ISERROR(VLOOKUP($A35,MT!$B$14:$B$20,1,FALSE))=TRUE,"","○"))</f>
        <v/>
      </c>
      <c r="J35" s="30" t="str">
        <f>IF($B35="","",IF(ISERROR(VLOOKUP($A35,WT!$B$14:$B$20,1,FALSE))=TRUE,"","○"))</f>
        <v/>
      </c>
      <c r="K35" s="79" t="str">
        <f>IF($B35="","",IF(ISERROR(VLOOKUP($A35,OBT!$B$14:$B$22,1,FALSE)=TRUE),"","○"))</f>
        <v/>
      </c>
      <c r="L35" s="77" t="str">
        <f>IF($B35="","",IF(ISERROR(VLOOKUP($A35,OGT!$B$14:$B$22,1,FALSE)=TRUE),"","○"))</f>
        <v/>
      </c>
      <c r="M35" s="85" t="str">
        <f>IF($B35="","",IF(ISERROR(VLOOKUP($A35,HAT!$B$14:$B$22,1,FALSE)=TRUE),"","○"))</f>
        <v/>
      </c>
      <c r="N35" s="36" t="str">
        <f>IF($B35="","",IF(ISERROR(VLOOKUP($A35,MD!$B$11:$B$34,1,FALSE))=TRUE,"","○"))</f>
        <v/>
      </c>
      <c r="O35" s="40" t="str">
        <f>IF($B35="","",IF(ISERROR(VLOOKUP($A35,'30MD'!$B$11:$B$34,1,FALSE))=TRUE,"","○"))</f>
        <v/>
      </c>
      <c r="P35" s="40" t="str">
        <f>IF($B35="","",IF(ISERROR(VLOOKUP($A35,'40MD'!$B$11:$B$34,1,FALSE))=TRUE,"","○"))</f>
        <v/>
      </c>
      <c r="Q35" s="40" t="str">
        <f>IF($B35="","",IF(ISERROR(VLOOKUP($A35,'50MD'!$B$11:$B$34,1,FALSE))=TRUE,"","○"))</f>
        <v/>
      </c>
      <c r="R35" s="40" t="str">
        <f>IF($B35="","",IF(ISERROR(VLOOKUP($A35,'60MD'!$B$11:$B$34,1,FALSE))=TRUE,"","○"))</f>
        <v/>
      </c>
      <c r="S35" s="40" t="str">
        <f>IF($B35="","",IF(ISERROR(VLOOKUP($A35,'65MD'!$B$11:$B$34,1,FALSE))=TRUE,"","○"))</f>
        <v/>
      </c>
      <c r="T35" s="40" t="str">
        <f>IF($B35="","",IF(ISERROR(VLOOKUP($A35,'70MD'!$B$11:$B$34,1,FALSE))=TRUE,"","○"))</f>
        <v/>
      </c>
      <c r="U35" s="40" t="str">
        <f>IF($B35="","",IF(ISERROR(VLOOKUP($A35,WD!$B$11:$B$34,1,FALSE))=TRUE,"","○"))</f>
        <v/>
      </c>
      <c r="V35" s="40" t="str">
        <f>IF($B35="","",IF(ISERROR(VLOOKUP($A35,'30WD'!$B$11:$B$34,1,FALSE))=TRUE,"","○"))</f>
        <v/>
      </c>
      <c r="W35" s="40" t="str">
        <f>IF($B35="","",IF(ISERROR(VLOOKUP($A35,'40WD'!$B$11:$B$34,1,FALSE))=TRUE,"","○"))</f>
        <v/>
      </c>
      <c r="X35" s="40" t="str">
        <f>IF($B35="","",IF(ISERROR(VLOOKUP($A35,'50WD'!$B$11:$B$34,1,FALSE))=TRUE,"","○"))</f>
        <v/>
      </c>
      <c r="Y35" s="37" t="str">
        <f>IF($B35="","",IF(ISERROR(VLOOKUP($A35,'55WD'!$B$11:$B$34,1,FALSE))=TRUE,"","○"))</f>
        <v/>
      </c>
    </row>
    <row r="36" spans="1:25" ht="15" customHeight="1" x14ac:dyDescent="0.15">
      <c r="A36" s="33">
        <v>31</v>
      </c>
      <c r="B36" s="34" t="str">
        <f>IF($A36="","",IF(VLOOKUP($A36,選手名簿!$A$9:$L$58,2)="","",VLOOKUP($A36,選手名簿!$A$9:$L$58,2)))</f>
        <v/>
      </c>
      <c r="C36" s="35" t="str">
        <f>IF($A36="","",IF(VLOOKUP($A36,選手名簿!$A$9:$L$58,3)="","",VLOOKUP($A36,選手名簿!$A$9:$L$58,3)))</f>
        <v/>
      </c>
      <c r="D36" s="34" t="str">
        <f>IF($A36="","",IF(VLOOKUP($A36,選手名簿!$A$9:$L$58,4)="","",VLOOKUP($A36,選手名簿!$A$9:$L$58,4)))</f>
        <v/>
      </c>
      <c r="E36" s="65" t="str">
        <f>IF($A36="","",IF(VLOOKUP($A36,選手名簿!$A$9:$L$58,5)="","",VLOOKUP($A36,選手名簿!$A$9:$L$58,5)))</f>
        <v/>
      </c>
      <c r="F36" s="17"/>
      <c r="G36" s="18"/>
      <c r="H36" s="18"/>
      <c r="I36" s="29" t="str">
        <f>IF($B36="","",IF(ISERROR(VLOOKUP($A36,MT!$B$14:$B$20,1,FALSE))=TRUE,"","○"))</f>
        <v/>
      </c>
      <c r="J36" s="30" t="str">
        <f>IF($B36="","",IF(ISERROR(VLOOKUP($A36,WT!$B$14:$B$20,1,FALSE))=TRUE,"","○"))</f>
        <v/>
      </c>
      <c r="K36" s="79" t="str">
        <f>IF($B36="","",IF(ISERROR(VLOOKUP($A36,OBT!$B$14:$B$22,1,FALSE)=TRUE),"","○"))</f>
        <v/>
      </c>
      <c r="L36" s="77" t="str">
        <f>IF($B36="","",IF(ISERROR(VLOOKUP($A36,OGT!$B$14:$B$22,1,FALSE)=TRUE),"","○"))</f>
        <v/>
      </c>
      <c r="M36" s="85" t="str">
        <f>IF($B36="","",IF(ISERROR(VLOOKUP($A36,HAT!$B$14:$B$22,1,FALSE)=TRUE),"","○"))</f>
        <v/>
      </c>
      <c r="N36" s="36" t="str">
        <f>IF($B36="","",IF(ISERROR(VLOOKUP($A36,MD!$B$11:$B$34,1,FALSE))=TRUE,"","○"))</f>
        <v/>
      </c>
      <c r="O36" s="40" t="str">
        <f>IF($B36="","",IF(ISERROR(VLOOKUP($A36,'30MD'!$B$11:$B$34,1,FALSE))=TRUE,"","○"))</f>
        <v/>
      </c>
      <c r="P36" s="40" t="str">
        <f>IF($B36="","",IF(ISERROR(VLOOKUP($A36,'40MD'!$B$11:$B$34,1,FALSE))=TRUE,"","○"))</f>
        <v/>
      </c>
      <c r="Q36" s="40" t="str">
        <f>IF($B36="","",IF(ISERROR(VLOOKUP($A36,'50MD'!$B$11:$B$34,1,FALSE))=TRUE,"","○"))</f>
        <v/>
      </c>
      <c r="R36" s="40" t="str">
        <f>IF($B36="","",IF(ISERROR(VLOOKUP($A36,'60MD'!$B$11:$B$34,1,FALSE))=TRUE,"","○"))</f>
        <v/>
      </c>
      <c r="S36" s="40" t="str">
        <f>IF($B36="","",IF(ISERROR(VLOOKUP($A36,'65MD'!$B$11:$B$34,1,FALSE))=TRUE,"","○"))</f>
        <v/>
      </c>
      <c r="T36" s="40" t="str">
        <f>IF($B36="","",IF(ISERROR(VLOOKUP($A36,'70MD'!$B$11:$B$34,1,FALSE))=TRUE,"","○"))</f>
        <v/>
      </c>
      <c r="U36" s="40" t="str">
        <f>IF($B36="","",IF(ISERROR(VLOOKUP($A36,WD!$B$11:$B$34,1,FALSE))=TRUE,"","○"))</f>
        <v/>
      </c>
      <c r="V36" s="40" t="str">
        <f>IF($B36="","",IF(ISERROR(VLOOKUP($A36,'30WD'!$B$11:$B$34,1,FALSE))=TRUE,"","○"))</f>
        <v/>
      </c>
      <c r="W36" s="40" t="str">
        <f>IF($B36="","",IF(ISERROR(VLOOKUP($A36,'40WD'!$B$11:$B$34,1,FALSE))=TRUE,"","○"))</f>
        <v/>
      </c>
      <c r="X36" s="40" t="str">
        <f>IF($B36="","",IF(ISERROR(VLOOKUP($A36,'50WD'!$B$11:$B$34,1,FALSE))=TRUE,"","○"))</f>
        <v/>
      </c>
      <c r="Y36" s="37" t="str">
        <f>IF($B36="","",IF(ISERROR(VLOOKUP($A36,'55WD'!$B$11:$B$34,1,FALSE))=TRUE,"","○"))</f>
        <v/>
      </c>
    </row>
    <row r="37" spans="1:25" ht="15" customHeight="1" x14ac:dyDescent="0.15">
      <c r="A37" s="33">
        <v>32</v>
      </c>
      <c r="B37" s="34" t="str">
        <f>IF($A37="","",IF(VLOOKUP($A37,選手名簿!$A$9:$L$58,2)="","",VLOOKUP($A37,選手名簿!$A$9:$L$58,2)))</f>
        <v/>
      </c>
      <c r="C37" s="35" t="str">
        <f>IF($A37="","",IF(VLOOKUP($A37,選手名簿!$A$9:$L$58,3)="","",VLOOKUP($A37,選手名簿!$A$9:$L$58,3)))</f>
        <v/>
      </c>
      <c r="D37" s="34" t="str">
        <f>IF($A37="","",IF(VLOOKUP($A37,選手名簿!$A$9:$L$58,4)="","",VLOOKUP($A37,選手名簿!$A$9:$L$58,4)))</f>
        <v/>
      </c>
      <c r="E37" s="65" t="str">
        <f>IF($A37="","",IF(VLOOKUP($A37,選手名簿!$A$9:$L$58,5)="","",VLOOKUP($A37,選手名簿!$A$9:$L$58,5)))</f>
        <v/>
      </c>
      <c r="F37" s="17"/>
      <c r="G37" s="18"/>
      <c r="H37" s="18"/>
      <c r="I37" s="29" t="str">
        <f>IF($B37="","",IF(ISERROR(VLOOKUP($A37,MT!$B$14:$B$20,1,FALSE))=TRUE,"","○"))</f>
        <v/>
      </c>
      <c r="J37" s="30" t="str">
        <f>IF($B37="","",IF(ISERROR(VLOOKUP($A37,WT!$B$14:$B$20,1,FALSE))=TRUE,"","○"))</f>
        <v/>
      </c>
      <c r="K37" s="79" t="str">
        <f>IF($B37="","",IF(ISERROR(VLOOKUP($A37,OBT!$B$14:$B$22,1,FALSE)=TRUE),"","○"))</f>
        <v/>
      </c>
      <c r="L37" s="77" t="str">
        <f>IF($B37="","",IF(ISERROR(VLOOKUP($A37,OGT!$B$14:$B$22,1,FALSE)=TRUE),"","○"))</f>
        <v/>
      </c>
      <c r="M37" s="85" t="str">
        <f>IF($B37="","",IF(ISERROR(VLOOKUP($A37,HAT!$B$14:$B$22,1,FALSE)=TRUE),"","○"))</f>
        <v/>
      </c>
      <c r="N37" s="36" t="str">
        <f>IF($B37="","",IF(ISERROR(VLOOKUP($A37,MD!$B$11:$B$34,1,FALSE))=TRUE,"","○"))</f>
        <v/>
      </c>
      <c r="O37" s="40" t="str">
        <f>IF($B37="","",IF(ISERROR(VLOOKUP($A37,'30MD'!$B$11:$B$34,1,FALSE))=TRUE,"","○"))</f>
        <v/>
      </c>
      <c r="P37" s="40" t="str">
        <f>IF($B37="","",IF(ISERROR(VLOOKUP($A37,'40MD'!$B$11:$B$34,1,FALSE))=TRUE,"","○"))</f>
        <v/>
      </c>
      <c r="Q37" s="40" t="str">
        <f>IF($B37="","",IF(ISERROR(VLOOKUP($A37,'50MD'!$B$11:$B$34,1,FALSE))=TRUE,"","○"))</f>
        <v/>
      </c>
      <c r="R37" s="40" t="str">
        <f>IF($B37="","",IF(ISERROR(VLOOKUP($A37,'60MD'!$B$11:$B$34,1,FALSE))=TRUE,"","○"))</f>
        <v/>
      </c>
      <c r="S37" s="40" t="str">
        <f>IF($B37="","",IF(ISERROR(VLOOKUP($A37,'65MD'!$B$11:$B$34,1,FALSE))=TRUE,"","○"))</f>
        <v/>
      </c>
      <c r="T37" s="40" t="str">
        <f>IF($B37="","",IF(ISERROR(VLOOKUP($A37,'70MD'!$B$11:$B$34,1,FALSE))=TRUE,"","○"))</f>
        <v/>
      </c>
      <c r="U37" s="40" t="str">
        <f>IF($B37="","",IF(ISERROR(VLOOKUP($A37,WD!$B$11:$B$34,1,FALSE))=TRUE,"","○"))</f>
        <v/>
      </c>
      <c r="V37" s="40" t="str">
        <f>IF($B37="","",IF(ISERROR(VLOOKUP($A37,'30WD'!$B$11:$B$34,1,FALSE))=TRUE,"","○"))</f>
        <v/>
      </c>
      <c r="W37" s="40" t="str">
        <f>IF($B37="","",IF(ISERROR(VLOOKUP($A37,'40WD'!$B$11:$B$34,1,FALSE))=TRUE,"","○"))</f>
        <v/>
      </c>
      <c r="X37" s="40" t="str">
        <f>IF($B37="","",IF(ISERROR(VLOOKUP($A37,'50WD'!$B$11:$B$34,1,FALSE))=TRUE,"","○"))</f>
        <v/>
      </c>
      <c r="Y37" s="37" t="str">
        <f>IF($B37="","",IF(ISERROR(VLOOKUP($A37,'55WD'!$B$11:$B$34,1,FALSE))=TRUE,"","○"))</f>
        <v/>
      </c>
    </row>
    <row r="38" spans="1:25" ht="15" customHeight="1" x14ac:dyDescent="0.15">
      <c r="A38" s="33">
        <v>33</v>
      </c>
      <c r="B38" s="34" t="str">
        <f>IF($A38="","",IF(VLOOKUP($A38,選手名簿!$A$9:$L$58,2)="","",VLOOKUP($A38,選手名簿!$A$9:$L$58,2)))</f>
        <v/>
      </c>
      <c r="C38" s="35" t="str">
        <f>IF($A38="","",IF(VLOOKUP($A38,選手名簿!$A$9:$L$58,3)="","",VLOOKUP($A38,選手名簿!$A$9:$L$58,3)))</f>
        <v/>
      </c>
      <c r="D38" s="34" t="str">
        <f>IF($A38="","",IF(VLOOKUP($A38,選手名簿!$A$9:$L$58,4)="","",VLOOKUP($A38,選手名簿!$A$9:$L$58,4)))</f>
        <v/>
      </c>
      <c r="E38" s="65" t="str">
        <f>IF($A38="","",IF(VLOOKUP($A38,選手名簿!$A$9:$L$58,5)="","",VLOOKUP($A38,選手名簿!$A$9:$L$58,5)))</f>
        <v/>
      </c>
      <c r="F38" s="17"/>
      <c r="G38" s="18"/>
      <c r="H38" s="18"/>
      <c r="I38" s="29" t="str">
        <f>IF($B38="","",IF(ISERROR(VLOOKUP($A38,MT!$B$14:$B$20,1,FALSE))=TRUE,"","○"))</f>
        <v/>
      </c>
      <c r="J38" s="30" t="str">
        <f>IF($B38="","",IF(ISERROR(VLOOKUP($A38,WT!$B$14:$B$20,1,FALSE))=TRUE,"","○"))</f>
        <v/>
      </c>
      <c r="K38" s="79" t="str">
        <f>IF($B38="","",IF(ISERROR(VLOOKUP($A38,OBT!$B$14:$B$22,1,FALSE)=TRUE),"","○"))</f>
        <v/>
      </c>
      <c r="L38" s="77" t="str">
        <f>IF($B38="","",IF(ISERROR(VLOOKUP($A38,OGT!$B$14:$B$22,1,FALSE)=TRUE),"","○"))</f>
        <v/>
      </c>
      <c r="M38" s="85" t="str">
        <f>IF($B38="","",IF(ISERROR(VLOOKUP($A38,HAT!$B$14:$B$22,1,FALSE)=TRUE),"","○"))</f>
        <v/>
      </c>
      <c r="N38" s="36" t="str">
        <f>IF($B38="","",IF(ISERROR(VLOOKUP($A38,MD!$B$11:$B$34,1,FALSE))=TRUE,"","○"))</f>
        <v/>
      </c>
      <c r="O38" s="40" t="str">
        <f>IF($B38="","",IF(ISERROR(VLOOKUP($A38,'30MD'!$B$11:$B$34,1,FALSE))=TRUE,"","○"))</f>
        <v/>
      </c>
      <c r="P38" s="40" t="str">
        <f>IF($B38="","",IF(ISERROR(VLOOKUP($A38,'40MD'!$B$11:$B$34,1,FALSE))=TRUE,"","○"))</f>
        <v/>
      </c>
      <c r="Q38" s="40" t="str">
        <f>IF($B38="","",IF(ISERROR(VLOOKUP($A38,'50MD'!$B$11:$B$34,1,FALSE))=TRUE,"","○"))</f>
        <v/>
      </c>
      <c r="R38" s="40" t="str">
        <f>IF($B38="","",IF(ISERROR(VLOOKUP($A38,'60MD'!$B$11:$B$34,1,FALSE))=TRUE,"","○"))</f>
        <v/>
      </c>
      <c r="S38" s="40" t="str">
        <f>IF($B38="","",IF(ISERROR(VLOOKUP($A38,'65MD'!$B$11:$B$34,1,FALSE))=TRUE,"","○"))</f>
        <v/>
      </c>
      <c r="T38" s="40" t="str">
        <f>IF($B38="","",IF(ISERROR(VLOOKUP($A38,'70MD'!$B$11:$B$34,1,FALSE))=TRUE,"","○"))</f>
        <v/>
      </c>
      <c r="U38" s="40" t="str">
        <f>IF($B38="","",IF(ISERROR(VLOOKUP($A38,WD!$B$11:$B$34,1,FALSE))=TRUE,"","○"))</f>
        <v/>
      </c>
      <c r="V38" s="40" t="str">
        <f>IF($B38="","",IF(ISERROR(VLOOKUP($A38,'30WD'!$B$11:$B$34,1,FALSE))=TRUE,"","○"))</f>
        <v/>
      </c>
      <c r="W38" s="40" t="str">
        <f>IF($B38="","",IF(ISERROR(VLOOKUP($A38,'40WD'!$B$11:$B$34,1,FALSE))=TRUE,"","○"))</f>
        <v/>
      </c>
      <c r="X38" s="40" t="str">
        <f>IF($B38="","",IF(ISERROR(VLOOKUP($A38,'50WD'!$B$11:$B$34,1,FALSE))=TRUE,"","○"))</f>
        <v/>
      </c>
      <c r="Y38" s="37" t="str">
        <f>IF($B38="","",IF(ISERROR(VLOOKUP($A38,'55WD'!$B$11:$B$34,1,FALSE))=TRUE,"","○"))</f>
        <v/>
      </c>
    </row>
    <row r="39" spans="1:25" ht="15" customHeight="1" x14ac:dyDescent="0.15">
      <c r="A39" s="33">
        <v>34</v>
      </c>
      <c r="B39" s="34" t="str">
        <f>IF($A39="","",IF(VLOOKUP($A39,選手名簿!$A$9:$L$58,2)="","",VLOOKUP($A39,選手名簿!$A$9:$L$58,2)))</f>
        <v/>
      </c>
      <c r="C39" s="35" t="str">
        <f>IF($A39="","",IF(VLOOKUP($A39,選手名簿!$A$9:$L$58,3)="","",VLOOKUP($A39,選手名簿!$A$9:$L$58,3)))</f>
        <v/>
      </c>
      <c r="D39" s="34" t="str">
        <f>IF($A39="","",IF(VLOOKUP($A39,選手名簿!$A$9:$L$58,4)="","",VLOOKUP($A39,選手名簿!$A$9:$L$58,4)))</f>
        <v/>
      </c>
      <c r="E39" s="65" t="str">
        <f>IF($A39="","",IF(VLOOKUP($A39,選手名簿!$A$9:$L$58,5)="","",VLOOKUP($A39,選手名簿!$A$9:$L$58,5)))</f>
        <v/>
      </c>
      <c r="F39" s="17"/>
      <c r="G39" s="18"/>
      <c r="H39" s="18"/>
      <c r="I39" s="29" t="str">
        <f>IF($B39="","",IF(ISERROR(VLOOKUP($A39,MT!$B$14:$B$20,1,FALSE))=TRUE,"","○"))</f>
        <v/>
      </c>
      <c r="J39" s="30" t="str">
        <f>IF($B39="","",IF(ISERROR(VLOOKUP($A39,WT!$B$14:$B$20,1,FALSE))=TRUE,"","○"))</f>
        <v/>
      </c>
      <c r="K39" s="79" t="str">
        <f>IF($B39="","",IF(ISERROR(VLOOKUP($A39,OBT!$B$14:$B$22,1,FALSE)=TRUE),"","○"))</f>
        <v/>
      </c>
      <c r="L39" s="77" t="str">
        <f>IF($B39="","",IF(ISERROR(VLOOKUP($A39,OGT!$B$14:$B$22,1,FALSE)=TRUE),"","○"))</f>
        <v/>
      </c>
      <c r="M39" s="85" t="str">
        <f>IF($B39="","",IF(ISERROR(VLOOKUP($A39,HAT!$B$14:$B$22,1,FALSE)=TRUE),"","○"))</f>
        <v/>
      </c>
      <c r="N39" s="36" t="str">
        <f>IF($B39="","",IF(ISERROR(VLOOKUP($A39,MD!$B$11:$B$34,1,FALSE))=TRUE,"","○"))</f>
        <v/>
      </c>
      <c r="O39" s="40" t="str">
        <f>IF($B39="","",IF(ISERROR(VLOOKUP($A39,'30MD'!$B$11:$B$34,1,FALSE))=TRUE,"","○"))</f>
        <v/>
      </c>
      <c r="P39" s="40" t="str">
        <f>IF($B39="","",IF(ISERROR(VLOOKUP($A39,'40MD'!$B$11:$B$34,1,FALSE))=TRUE,"","○"))</f>
        <v/>
      </c>
      <c r="Q39" s="40" t="str">
        <f>IF($B39="","",IF(ISERROR(VLOOKUP($A39,'50MD'!$B$11:$B$34,1,FALSE))=TRUE,"","○"))</f>
        <v/>
      </c>
      <c r="R39" s="40" t="str">
        <f>IF($B39="","",IF(ISERROR(VLOOKUP($A39,'60MD'!$B$11:$B$34,1,FALSE))=TRUE,"","○"))</f>
        <v/>
      </c>
      <c r="S39" s="40" t="str">
        <f>IF($B39="","",IF(ISERROR(VLOOKUP($A39,'65MD'!$B$11:$B$34,1,FALSE))=TRUE,"","○"))</f>
        <v/>
      </c>
      <c r="T39" s="40" t="str">
        <f>IF($B39="","",IF(ISERROR(VLOOKUP($A39,'70MD'!$B$11:$B$34,1,FALSE))=TRUE,"","○"))</f>
        <v/>
      </c>
      <c r="U39" s="40" t="str">
        <f>IF($B39="","",IF(ISERROR(VLOOKUP($A39,WD!$B$11:$B$34,1,FALSE))=TRUE,"","○"))</f>
        <v/>
      </c>
      <c r="V39" s="40" t="str">
        <f>IF($B39="","",IF(ISERROR(VLOOKUP($A39,'30WD'!$B$11:$B$34,1,FALSE))=TRUE,"","○"))</f>
        <v/>
      </c>
      <c r="W39" s="40" t="str">
        <f>IF($B39="","",IF(ISERROR(VLOOKUP($A39,'40WD'!$B$11:$B$34,1,FALSE))=TRUE,"","○"))</f>
        <v/>
      </c>
      <c r="X39" s="40" t="str">
        <f>IF($B39="","",IF(ISERROR(VLOOKUP($A39,'50WD'!$B$11:$B$34,1,FALSE))=TRUE,"","○"))</f>
        <v/>
      </c>
      <c r="Y39" s="37" t="str">
        <f>IF($B39="","",IF(ISERROR(VLOOKUP($A39,'55WD'!$B$11:$B$34,1,FALSE))=TRUE,"","○"))</f>
        <v/>
      </c>
    </row>
    <row r="40" spans="1:25" ht="15" customHeight="1" x14ac:dyDescent="0.15">
      <c r="A40" s="33">
        <v>35</v>
      </c>
      <c r="B40" s="34" t="str">
        <f>IF($A40="","",IF(VLOOKUP($A40,選手名簿!$A$9:$L$58,2)="","",VLOOKUP($A40,選手名簿!$A$9:$L$58,2)))</f>
        <v/>
      </c>
      <c r="C40" s="35" t="str">
        <f>IF($A40="","",IF(VLOOKUP($A40,選手名簿!$A$9:$L$58,3)="","",VLOOKUP($A40,選手名簿!$A$9:$L$58,3)))</f>
        <v/>
      </c>
      <c r="D40" s="34" t="str">
        <f>IF($A40="","",IF(VLOOKUP($A40,選手名簿!$A$9:$L$58,4)="","",VLOOKUP($A40,選手名簿!$A$9:$L$58,4)))</f>
        <v/>
      </c>
      <c r="E40" s="65" t="str">
        <f>IF($A40="","",IF(VLOOKUP($A40,選手名簿!$A$9:$L$58,5)="","",VLOOKUP($A40,選手名簿!$A$9:$L$58,5)))</f>
        <v/>
      </c>
      <c r="F40" s="17"/>
      <c r="G40" s="18"/>
      <c r="H40" s="18"/>
      <c r="I40" s="29" t="str">
        <f>IF($B40="","",IF(ISERROR(VLOOKUP($A40,MT!$B$14:$B$20,1,FALSE))=TRUE,"","○"))</f>
        <v/>
      </c>
      <c r="J40" s="30" t="str">
        <f>IF($B40="","",IF(ISERROR(VLOOKUP($A40,WT!$B$14:$B$20,1,FALSE))=TRUE,"","○"))</f>
        <v/>
      </c>
      <c r="K40" s="79" t="str">
        <f>IF($B40="","",IF(ISERROR(VLOOKUP($A40,OBT!$B$14:$B$22,1,FALSE)=TRUE),"","○"))</f>
        <v/>
      </c>
      <c r="L40" s="77" t="str">
        <f>IF($B40="","",IF(ISERROR(VLOOKUP($A40,OGT!$B$14:$B$22,1,FALSE)=TRUE),"","○"))</f>
        <v/>
      </c>
      <c r="M40" s="85" t="str">
        <f>IF($B40="","",IF(ISERROR(VLOOKUP($A40,HAT!$B$14:$B$22,1,FALSE)=TRUE),"","○"))</f>
        <v/>
      </c>
      <c r="N40" s="36" t="str">
        <f>IF($B40="","",IF(ISERROR(VLOOKUP($A40,MD!$B$11:$B$34,1,FALSE))=TRUE,"","○"))</f>
        <v/>
      </c>
      <c r="O40" s="40" t="str">
        <f>IF($B40="","",IF(ISERROR(VLOOKUP($A40,'30MD'!$B$11:$B$34,1,FALSE))=TRUE,"","○"))</f>
        <v/>
      </c>
      <c r="P40" s="40" t="str">
        <f>IF($B40="","",IF(ISERROR(VLOOKUP($A40,'40MD'!$B$11:$B$34,1,FALSE))=TRUE,"","○"))</f>
        <v/>
      </c>
      <c r="Q40" s="40" t="str">
        <f>IF($B40="","",IF(ISERROR(VLOOKUP($A40,'50MD'!$B$11:$B$34,1,FALSE))=TRUE,"","○"))</f>
        <v/>
      </c>
      <c r="R40" s="40" t="str">
        <f>IF($B40="","",IF(ISERROR(VLOOKUP($A40,'60MD'!$B$11:$B$34,1,FALSE))=TRUE,"","○"))</f>
        <v/>
      </c>
      <c r="S40" s="40" t="str">
        <f>IF($B40="","",IF(ISERROR(VLOOKUP($A40,'65MD'!$B$11:$B$34,1,FALSE))=TRUE,"","○"))</f>
        <v/>
      </c>
      <c r="T40" s="40" t="str">
        <f>IF($B40="","",IF(ISERROR(VLOOKUP($A40,'70MD'!$B$11:$B$34,1,FALSE))=TRUE,"","○"))</f>
        <v/>
      </c>
      <c r="U40" s="40" t="str">
        <f>IF($B40="","",IF(ISERROR(VLOOKUP($A40,WD!$B$11:$B$34,1,FALSE))=TRUE,"","○"))</f>
        <v/>
      </c>
      <c r="V40" s="40" t="str">
        <f>IF($B40="","",IF(ISERROR(VLOOKUP($A40,'30WD'!$B$11:$B$34,1,FALSE))=TRUE,"","○"))</f>
        <v/>
      </c>
      <c r="W40" s="40" t="str">
        <f>IF($B40="","",IF(ISERROR(VLOOKUP($A40,'40WD'!$B$11:$B$34,1,FALSE))=TRUE,"","○"))</f>
        <v/>
      </c>
      <c r="X40" s="40" t="str">
        <f>IF($B40="","",IF(ISERROR(VLOOKUP($A40,'50WD'!$B$11:$B$34,1,FALSE))=TRUE,"","○"))</f>
        <v/>
      </c>
      <c r="Y40" s="37" t="str">
        <f>IF($B40="","",IF(ISERROR(VLOOKUP($A40,'55WD'!$B$11:$B$34,1,FALSE))=TRUE,"","○"))</f>
        <v/>
      </c>
    </row>
    <row r="41" spans="1:25" ht="15" customHeight="1" x14ac:dyDescent="0.15">
      <c r="A41" s="33">
        <v>36</v>
      </c>
      <c r="B41" s="34" t="str">
        <f>IF($A41="","",IF(VLOOKUP($A41,選手名簿!$A$9:$L$58,2)="","",VLOOKUP($A41,選手名簿!$A$9:$L$58,2)))</f>
        <v/>
      </c>
      <c r="C41" s="35" t="str">
        <f>IF($A41="","",IF(VLOOKUP($A41,選手名簿!$A$9:$L$58,3)="","",VLOOKUP($A41,選手名簿!$A$9:$L$58,3)))</f>
        <v/>
      </c>
      <c r="D41" s="34" t="str">
        <f>IF($A41="","",IF(VLOOKUP($A41,選手名簿!$A$9:$L$58,4)="","",VLOOKUP($A41,選手名簿!$A$9:$L$58,4)))</f>
        <v/>
      </c>
      <c r="E41" s="65" t="str">
        <f>IF($A41="","",IF(VLOOKUP($A41,選手名簿!$A$9:$L$58,5)="","",VLOOKUP($A41,選手名簿!$A$9:$L$58,5)))</f>
        <v/>
      </c>
      <c r="F41" s="17"/>
      <c r="G41" s="18"/>
      <c r="H41" s="18"/>
      <c r="I41" s="29" t="str">
        <f>IF($B41="","",IF(ISERROR(VLOOKUP($A41,MT!$B$14:$B$20,1,FALSE))=TRUE,"","○"))</f>
        <v/>
      </c>
      <c r="J41" s="30" t="str">
        <f>IF($B41="","",IF(ISERROR(VLOOKUP($A41,WT!$B$14:$B$20,1,FALSE))=TRUE,"","○"))</f>
        <v/>
      </c>
      <c r="K41" s="79" t="str">
        <f>IF($B41="","",IF(ISERROR(VLOOKUP($A41,OBT!$B$14:$B$22,1,FALSE)=TRUE),"","○"))</f>
        <v/>
      </c>
      <c r="L41" s="77" t="str">
        <f>IF($B41="","",IF(ISERROR(VLOOKUP($A41,OGT!$B$14:$B$22,1,FALSE)=TRUE),"","○"))</f>
        <v/>
      </c>
      <c r="M41" s="85" t="str">
        <f>IF($B41="","",IF(ISERROR(VLOOKUP($A41,HAT!$B$14:$B$22,1,FALSE)=TRUE),"","○"))</f>
        <v/>
      </c>
      <c r="N41" s="36" t="str">
        <f>IF($B41="","",IF(ISERROR(VLOOKUP($A41,MD!$B$11:$B$34,1,FALSE))=TRUE,"","○"))</f>
        <v/>
      </c>
      <c r="O41" s="40" t="str">
        <f>IF($B41="","",IF(ISERROR(VLOOKUP($A41,'30MD'!$B$11:$B$34,1,FALSE))=TRUE,"","○"))</f>
        <v/>
      </c>
      <c r="P41" s="40" t="str">
        <f>IF($B41="","",IF(ISERROR(VLOOKUP($A41,'40MD'!$B$11:$B$34,1,FALSE))=TRUE,"","○"))</f>
        <v/>
      </c>
      <c r="Q41" s="40" t="str">
        <f>IF($B41="","",IF(ISERROR(VLOOKUP($A41,'50MD'!$B$11:$B$34,1,FALSE))=TRUE,"","○"))</f>
        <v/>
      </c>
      <c r="R41" s="40" t="str">
        <f>IF($B41="","",IF(ISERROR(VLOOKUP($A41,'60MD'!$B$11:$B$34,1,FALSE))=TRUE,"","○"))</f>
        <v/>
      </c>
      <c r="S41" s="40" t="str">
        <f>IF($B41="","",IF(ISERROR(VLOOKUP($A41,'65MD'!$B$11:$B$34,1,FALSE))=TRUE,"","○"))</f>
        <v/>
      </c>
      <c r="T41" s="40" t="str">
        <f>IF($B41="","",IF(ISERROR(VLOOKUP($A41,'70MD'!$B$11:$B$34,1,FALSE))=TRUE,"","○"))</f>
        <v/>
      </c>
      <c r="U41" s="40" t="str">
        <f>IF($B41="","",IF(ISERROR(VLOOKUP($A41,WD!$B$11:$B$34,1,FALSE))=TRUE,"","○"))</f>
        <v/>
      </c>
      <c r="V41" s="40" t="str">
        <f>IF($B41="","",IF(ISERROR(VLOOKUP($A41,'30WD'!$B$11:$B$34,1,FALSE))=TRUE,"","○"))</f>
        <v/>
      </c>
      <c r="W41" s="40" t="str">
        <f>IF($B41="","",IF(ISERROR(VLOOKUP($A41,'40WD'!$B$11:$B$34,1,FALSE))=TRUE,"","○"))</f>
        <v/>
      </c>
      <c r="X41" s="40" t="str">
        <f>IF($B41="","",IF(ISERROR(VLOOKUP($A41,'50WD'!$B$11:$B$34,1,FALSE))=TRUE,"","○"))</f>
        <v/>
      </c>
      <c r="Y41" s="37" t="str">
        <f>IF($B41="","",IF(ISERROR(VLOOKUP($A41,'55WD'!$B$11:$B$34,1,FALSE))=TRUE,"","○"))</f>
        <v/>
      </c>
    </row>
    <row r="42" spans="1:25" ht="15" customHeight="1" x14ac:dyDescent="0.15">
      <c r="A42" s="33">
        <v>37</v>
      </c>
      <c r="B42" s="34" t="str">
        <f>IF($A42="","",IF(VLOOKUP($A42,選手名簿!$A$9:$L$58,2)="","",VLOOKUP($A42,選手名簿!$A$9:$L$58,2)))</f>
        <v/>
      </c>
      <c r="C42" s="35" t="str">
        <f>IF($A42="","",IF(VLOOKUP($A42,選手名簿!$A$9:$L$58,3)="","",VLOOKUP($A42,選手名簿!$A$9:$L$58,3)))</f>
        <v/>
      </c>
      <c r="D42" s="34" t="str">
        <f>IF($A42="","",IF(VLOOKUP($A42,選手名簿!$A$9:$L$58,4)="","",VLOOKUP($A42,選手名簿!$A$9:$L$58,4)))</f>
        <v/>
      </c>
      <c r="E42" s="65" t="str">
        <f>IF($A42="","",IF(VLOOKUP($A42,選手名簿!$A$9:$L$58,5)="","",VLOOKUP($A42,選手名簿!$A$9:$L$58,5)))</f>
        <v/>
      </c>
      <c r="F42" s="17"/>
      <c r="G42" s="18"/>
      <c r="H42" s="18"/>
      <c r="I42" s="29" t="str">
        <f>IF($B42="","",IF(ISERROR(VLOOKUP($A42,MT!$B$14:$B$20,1,FALSE))=TRUE,"","○"))</f>
        <v/>
      </c>
      <c r="J42" s="30" t="str">
        <f>IF($B42="","",IF(ISERROR(VLOOKUP($A42,WT!$B$14:$B$20,1,FALSE))=TRUE,"","○"))</f>
        <v/>
      </c>
      <c r="K42" s="79" t="str">
        <f>IF($B42="","",IF(ISERROR(VLOOKUP($A42,OBT!$B$14:$B$22,1,FALSE)=TRUE),"","○"))</f>
        <v/>
      </c>
      <c r="L42" s="77" t="str">
        <f>IF($B42="","",IF(ISERROR(VLOOKUP($A42,OGT!$B$14:$B$22,1,FALSE)=TRUE),"","○"))</f>
        <v/>
      </c>
      <c r="M42" s="85" t="str">
        <f>IF($B42="","",IF(ISERROR(VLOOKUP($A42,HAT!$B$14:$B$22,1,FALSE)=TRUE),"","○"))</f>
        <v/>
      </c>
      <c r="N42" s="36" t="str">
        <f>IF($B42="","",IF(ISERROR(VLOOKUP($A42,MD!$B$11:$B$34,1,FALSE))=TRUE,"","○"))</f>
        <v/>
      </c>
      <c r="O42" s="40" t="str">
        <f>IF($B42="","",IF(ISERROR(VLOOKUP($A42,'30MD'!$B$11:$B$34,1,FALSE))=TRUE,"","○"))</f>
        <v/>
      </c>
      <c r="P42" s="40" t="str">
        <f>IF($B42="","",IF(ISERROR(VLOOKUP($A42,'40MD'!$B$11:$B$34,1,FALSE))=TRUE,"","○"))</f>
        <v/>
      </c>
      <c r="Q42" s="40" t="str">
        <f>IF($B42="","",IF(ISERROR(VLOOKUP($A42,'50MD'!$B$11:$B$34,1,FALSE))=TRUE,"","○"))</f>
        <v/>
      </c>
      <c r="R42" s="40" t="str">
        <f>IF($B42="","",IF(ISERROR(VLOOKUP($A42,'60MD'!$B$11:$B$34,1,FALSE))=TRUE,"","○"))</f>
        <v/>
      </c>
      <c r="S42" s="40" t="str">
        <f>IF($B42="","",IF(ISERROR(VLOOKUP($A42,'65MD'!$B$11:$B$34,1,FALSE))=TRUE,"","○"))</f>
        <v/>
      </c>
      <c r="T42" s="40" t="str">
        <f>IF($B42="","",IF(ISERROR(VLOOKUP($A42,'70MD'!$B$11:$B$34,1,FALSE))=TRUE,"","○"))</f>
        <v/>
      </c>
      <c r="U42" s="40" t="str">
        <f>IF($B42="","",IF(ISERROR(VLOOKUP($A42,WD!$B$11:$B$34,1,FALSE))=TRUE,"","○"))</f>
        <v/>
      </c>
      <c r="V42" s="40" t="str">
        <f>IF($B42="","",IF(ISERROR(VLOOKUP($A42,'30WD'!$B$11:$B$34,1,FALSE))=TRUE,"","○"))</f>
        <v/>
      </c>
      <c r="W42" s="40" t="str">
        <f>IF($B42="","",IF(ISERROR(VLOOKUP($A42,'40WD'!$B$11:$B$34,1,FALSE))=TRUE,"","○"))</f>
        <v/>
      </c>
      <c r="X42" s="40" t="str">
        <f>IF($B42="","",IF(ISERROR(VLOOKUP($A42,'50WD'!$B$11:$B$34,1,FALSE))=TRUE,"","○"))</f>
        <v/>
      </c>
      <c r="Y42" s="37" t="str">
        <f>IF($B42="","",IF(ISERROR(VLOOKUP($A42,'55WD'!$B$11:$B$34,1,FALSE))=TRUE,"","○"))</f>
        <v/>
      </c>
    </row>
    <row r="43" spans="1:25" ht="15" customHeight="1" x14ac:dyDescent="0.15">
      <c r="A43" s="33">
        <v>38</v>
      </c>
      <c r="B43" s="34" t="str">
        <f>IF($A43="","",IF(VLOOKUP($A43,選手名簿!$A$9:$L$58,2)="","",VLOOKUP($A43,選手名簿!$A$9:$L$58,2)))</f>
        <v/>
      </c>
      <c r="C43" s="35" t="str">
        <f>IF($A43="","",IF(VLOOKUP($A43,選手名簿!$A$9:$L$58,3)="","",VLOOKUP($A43,選手名簿!$A$9:$L$58,3)))</f>
        <v/>
      </c>
      <c r="D43" s="34" t="str">
        <f>IF($A43="","",IF(VLOOKUP($A43,選手名簿!$A$9:$L$58,4)="","",VLOOKUP($A43,選手名簿!$A$9:$L$58,4)))</f>
        <v/>
      </c>
      <c r="E43" s="65" t="str">
        <f>IF($A43="","",IF(VLOOKUP($A43,選手名簿!$A$9:$L$58,5)="","",VLOOKUP($A43,選手名簿!$A$9:$L$58,5)))</f>
        <v/>
      </c>
      <c r="F43" s="17"/>
      <c r="G43" s="18"/>
      <c r="H43" s="18"/>
      <c r="I43" s="29" t="str">
        <f>IF($B43="","",IF(ISERROR(VLOOKUP($A43,MT!$B$14:$B$20,1,FALSE))=TRUE,"","○"))</f>
        <v/>
      </c>
      <c r="J43" s="30" t="str">
        <f>IF($B43="","",IF(ISERROR(VLOOKUP($A43,WT!$B$14:$B$20,1,FALSE))=TRUE,"","○"))</f>
        <v/>
      </c>
      <c r="K43" s="79" t="str">
        <f>IF($B43="","",IF(ISERROR(VLOOKUP($A43,OBT!$B$14:$B$22,1,FALSE)=TRUE),"","○"))</f>
        <v/>
      </c>
      <c r="L43" s="77" t="str">
        <f>IF($B43="","",IF(ISERROR(VLOOKUP($A43,OGT!$B$14:$B$22,1,FALSE)=TRUE),"","○"))</f>
        <v/>
      </c>
      <c r="M43" s="85" t="str">
        <f>IF($B43="","",IF(ISERROR(VLOOKUP($A43,HAT!$B$14:$B$22,1,FALSE)=TRUE),"","○"))</f>
        <v/>
      </c>
      <c r="N43" s="36" t="str">
        <f>IF($B43="","",IF(ISERROR(VLOOKUP($A43,MD!$B$11:$B$34,1,FALSE))=TRUE,"","○"))</f>
        <v/>
      </c>
      <c r="O43" s="40" t="str">
        <f>IF($B43="","",IF(ISERROR(VLOOKUP($A43,'30MD'!$B$11:$B$34,1,FALSE))=TRUE,"","○"))</f>
        <v/>
      </c>
      <c r="P43" s="40" t="str">
        <f>IF($B43="","",IF(ISERROR(VLOOKUP($A43,'40MD'!$B$11:$B$34,1,FALSE))=TRUE,"","○"))</f>
        <v/>
      </c>
      <c r="Q43" s="40" t="str">
        <f>IF($B43="","",IF(ISERROR(VLOOKUP($A43,'50MD'!$B$11:$B$34,1,FALSE))=TRUE,"","○"))</f>
        <v/>
      </c>
      <c r="R43" s="40" t="str">
        <f>IF($B43="","",IF(ISERROR(VLOOKUP($A43,'60MD'!$B$11:$B$34,1,FALSE))=TRUE,"","○"))</f>
        <v/>
      </c>
      <c r="S43" s="40" t="str">
        <f>IF($B43="","",IF(ISERROR(VLOOKUP($A43,'65MD'!$B$11:$B$34,1,FALSE))=TRUE,"","○"))</f>
        <v/>
      </c>
      <c r="T43" s="40" t="str">
        <f>IF($B43="","",IF(ISERROR(VLOOKUP($A43,'70MD'!$B$11:$B$34,1,FALSE))=TRUE,"","○"))</f>
        <v/>
      </c>
      <c r="U43" s="40" t="str">
        <f>IF($B43="","",IF(ISERROR(VLOOKUP($A43,WD!$B$11:$B$34,1,FALSE))=TRUE,"","○"))</f>
        <v/>
      </c>
      <c r="V43" s="40" t="str">
        <f>IF($B43="","",IF(ISERROR(VLOOKUP($A43,'30WD'!$B$11:$B$34,1,FALSE))=TRUE,"","○"))</f>
        <v/>
      </c>
      <c r="W43" s="40" t="str">
        <f>IF($B43="","",IF(ISERROR(VLOOKUP($A43,'40WD'!$B$11:$B$34,1,FALSE))=TRUE,"","○"))</f>
        <v/>
      </c>
      <c r="X43" s="40" t="str">
        <f>IF($B43="","",IF(ISERROR(VLOOKUP($A43,'50WD'!$B$11:$B$34,1,FALSE))=TRUE,"","○"))</f>
        <v/>
      </c>
      <c r="Y43" s="37" t="str">
        <f>IF($B43="","",IF(ISERROR(VLOOKUP($A43,'55WD'!$B$11:$B$34,1,FALSE))=TRUE,"","○"))</f>
        <v/>
      </c>
    </row>
    <row r="44" spans="1:25" ht="15" customHeight="1" x14ac:dyDescent="0.15">
      <c r="A44" s="33">
        <v>39</v>
      </c>
      <c r="B44" s="34" t="str">
        <f>IF($A44="","",IF(VLOOKUP($A44,選手名簿!$A$9:$L$58,2)="","",VLOOKUP($A44,選手名簿!$A$9:$L$58,2)))</f>
        <v/>
      </c>
      <c r="C44" s="35" t="str">
        <f>IF($A44="","",IF(VLOOKUP($A44,選手名簿!$A$9:$L$58,3)="","",VLOOKUP($A44,選手名簿!$A$9:$L$58,3)))</f>
        <v/>
      </c>
      <c r="D44" s="34" t="str">
        <f>IF($A44="","",IF(VLOOKUP($A44,選手名簿!$A$9:$L$58,4)="","",VLOOKUP($A44,選手名簿!$A$9:$L$58,4)))</f>
        <v/>
      </c>
      <c r="E44" s="65" t="str">
        <f>IF($A44="","",IF(VLOOKUP($A44,選手名簿!$A$9:$L$58,5)="","",VLOOKUP($A44,選手名簿!$A$9:$L$58,5)))</f>
        <v/>
      </c>
      <c r="F44" s="17"/>
      <c r="G44" s="18"/>
      <c r="H44" s="18"/>
      <c r="I44" s="29" t="str">
        <f>IF($B44="","",IF(ISERROR(VLOOKUP($A44,MT!$B$14:$B$20,1,FALSE))=TRUE,"","○"))</f>
        <v/>
      </c>
      <c r="J44" s="30" t="str">
        <f>IF($B44="","",IF(ISERROR(VLOOKUP($A44,WT!$B$14:$B$20,1,FALSE))=TRUE,"","○"))</f>
        <v/>
      </c>
      <c r="K44" s="79" t="str">
        <f>IF($B44="","",IF(ISERROR(VLOOKUP($A44,OBT!$B$14:$B$22,1,FALSE)=TRUE),"","○"))</f>
        <v/>
      </c>
      <c r="L44" s="77" t="str">
        <f>IF($B44="","",IF(ISERROR(VLOOKUP($A44,OGT!$B$14:$B$22,1,FALSE)=TRUE),"","○"))</f>
        <v/>
      </c>
      <c r="M44" s="85" t="str">
        <f>IF($B44="","",IF(ISERROR(VLOOKUP($A44,HAT!$B$14:$B$22,1,FALSE)=TRUE),"","○"))</f>
        <v/>
      </c>
      <c r="N44" s="36" t="str">
        <f>IF($B44="","",IF(ISERROR(VLOOKUP($A44,MD!$B$11:$B$34,1,FALSE))=TRUE,"","○"))</f>
        <v/>
      </c>
      <c r="O44" s="40" t="str">
        <f>IF($B44="","",IF(ISERROR(VLOOKUP($A44,'30MD'!$B$11:$B$34,1,FALSE))=TRUE,"","○"))</f>
        <v/>
      </c>
      <c r="P44" s="40" t="str">
        <f>IF($B44="","",IF(ISERROR(VLOOKUP($A44,'40MD'!$B$11:$B$34,1,FALSE))=TRUE,"","○"))</f>
        <v/>
      </c>
      <c r="Q44" s="40" t="str">
        <f>IF($B44="","",IF(ISERROR(VLOOKUP($A44,'50MD'!$B$11:$B$34,1,FALSE))=TRUE,"","○"))</f>
        <v/>
      </c>
      <c r="R44" s="40" t="str">
        <f>IF($B44="","",IF(ISERROR(VLOOKUP($A44,'60MD'!$B$11:$B$34,1,FALSE))=TRUE,"","○"))</f>
        <v/>
      </c>
      <c r="S44" s="40" t="str">
        <f>IF($B44="","",IF(ISERROR(VLOOKUP($A44,'65MD'!$B$11:$B$34,1,FALSE))=TRUE,"","○"))</f>
        <v/>
      </c>
      <c r="T44" s="40" t="str">
        <f>IF($B44="","",IF(ISERROR(VLOOKUP($A44,'70MD'!$B$11:$B$34,1,FALSE))=TRUE,"","○"))</f>
        <v/>
      </c>
      <c r="U44" s="40" t="str">
        <f>IF($B44="","",IF(ISERROR(VLOOKUP($A44,WD!$B$11:$B$34,1,FALSE))=TRUE,"","○"))</f>
        <v/>
      </c>
      <c r="V44" s="40" t="str">
        <f>IF($B44="","",IF(ISERROR(VLOOKUP($A44,'30WD'!$B$11:$B$34,1,FALSE))=TRUE,"","○"))</f>
        <v/>
      </c>
      <c r="W44" s="40" t="str">
        <f>IF($B44="","",IF(ISERROR(VLOOKUP($A44,'40WD'!$B$11:$B$34,1,FALSE))=TRUE,"","○"))</f>
        <v/>
      </c>
      <c r="X44" s="40" t="str">
        <f>IF($B44="","",IF(ISERROR(VLOOKUP($A44,'50WD'!$B$11:$B$34,1,FALSE))=TRUE,"","○"))</f>
        <v/>
      </c>
      <c r="Y44" s="37" t="str">
        <f>IF($B44="","",IF(ISERROR(VLOOKUP($A44,'55WD'!$B$11:$B$34,1,FALSE))=TRUE,"","○"))</f>
        <v/>
      </c>
    </row>
    <row r="45" spans="1:25" ht="15" customHeight="1" x14ac:dyDescent="0.15">
      <c r="A45" s="33">
        <v>40</v>
      </c>
      <c r="B45" s="34" t="str">
        <f>IF($A45="","",IF(VLOOKUP($A45,選手名簿!$A$9:$L$58,2)="","",VLOOKUP($A45,選手名簿!$A$9:$L$58,2)))</f>
        <v/>
      </c>
      <c r="C45" s="35" t="str">
        <f>IF($A45="","",IF(VLOOKUP($A45,選手名簿!$A$9:$L$58,3)="","",VLOOKUP($A45,選手名簿!$A$9:$L$58,3)))</f>
        <v/>
      </c>
      <c r="D45" s="34" t="str">
        <f>IF($A45="","",IF(VLOOKUP($A45,選手名簿!$A$9:$L$58,4)="","",VLOOKUP($A45,選手名簿!$A$9:$L$58,4)))</f>
        <v/>
      </c>
      <c r="E45" s="65" t="str">
        <f>IF($A45="","",IF(VLOOKUP($A45,選手名簿!$A$9:$L$58,5)="","",VLOOKUP($A45,選手名簿!$A$9:$L$58,5)))</f>
        <v/>
      </c>
      <c r="F45" s="17"/>
      <c r="G45" s="18"/>
      <c r="H45" s="18"/>
      <c r="I45" s="29" t="str">
        <f>IF($B45="","",IF(ISERROR(VLOOKUP($A45,MT!$B$14:$B$20,1,FALSE))=TRUE,"","○"))</f>
        <v/>
      </c>
      <c r="J45" s="30" t="str">
        <f>IF($B45="","",IF(ISERROR(VLOOKUP($A45,WT!$B$14:$B$20,1,FALSE))=TRUE,"","○"))</f>
        <v/>
      </c>
      <c r="K45" s="79" t="str">
        <f>IF($B45="","",IF(ISERROR(VLOOKUP($A45,OBT!$B$14:$B$22,1,FALSE)=TRUE),"","○"))</f>
        <v/>
      </c>
      <c r="L45" s="77" t="str">
        <f>IF($B45="","",IF(ISERROR(VLOOKUP($A45,OGT!$B$14:$B$22,1,FALSE)=TRUE),"","○"))</f>
        <v/>
      </c>
      <c r="M45" s="85" t="str">
        <f>IF($B45="","",IF(ISERROR(VLOOKUP($A45,HAT!$B$14:$B$22,1,FALSE)=TRUE),"","○"))</f>
        <v/>
      </c>
      <c r="N45" s="36" t="str">
        <f>IF($B45="","",IF(ISERROR(VLOOKUP($A45,MD!$B$11:$B$34,1,FALSE))=TRUE,"","○"))</f>
        <v/>
      </c>
      <c r="O45" s="40" t="str">
        <f>IF($B45="","",IF(ISERROR(VLOOKUP($A45,'30MD'!$B$11:$B$34,1,FALSE))=TRUE,"","○"))</f>
        <v/>
      </c>
      <c r="P45" s="40" t="str">
        <f>IF($B45="","",IF(ISERROR(VLOOKUP($A45,'40MD'!$B$11:$B$34,1,FALSE))=TRUE,"","○"))</f>
        <v/>
      </c>
      <c r="Q45" s="40" t="str">
        <f>IF($B45="","",IF(ISERROR(VLOOKUP($A45,'50MD'!$B$11:$B$34,1,FALSE))=TRUE,"","○"))</f>
        <v/>
      </c>
      <c r="R45" s="40" t="str">
        <f>IF($B45="","",IF(ISERROR(VLOOKUP($A45,'60MD'!$B$11:$B$34,1,FALSE))=TRUE,"","○"))</f>
        <v/>
      </c>
      <c r="S45" s="40" t="str">
        <f>IF($B45="","",IF(ISERROR(VLOOKUP($A45,'65MD'!$B$11:$B$34,1,FALSE))=TRUE,"","○"))</f>
        <v/>
      </c>
      <c r="T45" s="40" t="str">
        <f>IF($B45="","",IF(ISERROR(VLOOKUP($A45,'70MD'!$B$11:$B$34,1,FALSE))=TRUE,"","○"))</f>
        <v/>
      </c>
      <c r="U45" s="40" t="str">
        <f>IF($B45="","",IF(ISERROR(VLOOKUP($A45,WD!$B$11:$B$34,1,FALSE))=TRUE,"","○"))</f>
        <v/>
      </c>
      <c r="V45" s="40" t="str">
        <f>IF($B45="","",IF(ISERROR(VLOOKUP($A45,'30WD'!$B$11:$B$34,1,FALSE))=TRUE,"","○"))</f>
        <v/>
      </c>
      <c r="W45" s="40" t="str">
        <f>IF($B45="","",IF(ISERROR(VLOOKUP($A45,'40WD'!$B$11:$B$34,1,FALSE))=TRUE,"","○"))</f>
        <v/>
      </c>
      <c r="X45" s="40" t="str">
        <f>IF($B45="","",IF(ISERROR(VLOOKUP($A45,'50WD'!$B$11:$B$34,1,FALSE))=TRUE,"","○"))</f>
        <v/>
      </c>
      <c r="Y45" s="37" t="str">
        <f>IF($B45="","",IF(ISERROR(VLOOKUP($A45,'55WD'!$B$11:$B$34,1,FALSE))=TRUE,"","○"))</f>
        <v/>
      </c>
    </row>
    <row r="46" spans="1:25" ht="15" customHeight="1" x14ac:dyDescent="0.15">
      <c r="A46" s="33">
        <v>41</v>
      </c>
      <c r="B46" s="34" t="str">
        <f>IF($A46="","",IF(VLOOKUP($A46,選手名簿!$A$9:$L$58,2)="","",VLOOKUP($A46,選手名簿!$A$9:$L$58,2)))</f>
        <v/>
      </c>
      <c r="C46" s="35" t="str">
        <f>IF($A46="","",IF(VLOOKUP($A46,選手名簿!$A$9:$L$58,3)="","",VLOOKUP($A46,選手名簿!$A$9:$L$58,3)))</f>
        <v/>
      </c>
      <c r="D46" s="34" t="str">
        <f>IF($A46="","",IF(VLOOKUP($A46,選手名簿!$A$9:$L$58,4)="","",VLOOKUP($A46,選手名簿!$A$9:$L$58,4)))</f>
        <v/>
      </c>
      <c r="E46" s="65" t="str">
        <f>IF($A46="","",IF(VLOOKUP($A46,選手名簿!$A$9:$L$58,5)="","",VLOOKUP($A46,選手名簿!$A$9:$L$58,5)))</f>
        <v/>
      </c>
      <c r="F46" s="17"/>
      <c r="G46" s="18"/>
      <c r="H46" s="18"/>
      <c r="I46" s="29" t="str">
        <f>IF($B46="","",IF(ISERROR(VLOOKUP($A46,MT!$B$14:$B$20,1,FALSE))=TRUE,"","○"))</f>
        <v/>
      </c>
      <c r="J46" s="30" t="str">
        <f>IF($B46="","",IF(ISERROR(VLOOKUP($A46,WT!$B$14:$B$20,1,FALSE))=TRUE,"","○"))</f>
        <v/>
      </c>
      <c r="K46" s="79" t="str">
        <f>IF($B46="","",IF(ISERROR(VLOOKUP($A46,OBT!$B$14:$B$22,1,FALSE)=TRUE),"","○"))</f>
        <v/>
      </c>
      <c r="L46" s="77" t="str">
        <f>IF($B46="","",IF(ISERROR(VLOOKUP($A46,OGT!$B$14:$B$22,1,FALSE)=TRUE),"","○"))</f>
        <v/>
      </c>
      <c r="M46" s="85" t="str">
        <f>IF($B46="","",IF(ISERROR(VLOOKUP($A46,HAT!$B$14:$B$22,1,FALSE)=TRUE),"","○"))</f>
        <v/>
      </c>
      <c r="N46" s="36" t="str">
        <f>IF($B46="","",IF(ISERROR(VLOOKUP($A46,MD!$B$11:$B$34,1,FALSE))=TRUE,"","○"))</f>
        <v/>
      </c>
      <c r="O46" s="40" t="str">
        <f>IF($B46="","",IF(ISERROR(VLOOKUP($A46,'30MD'!$B$11:$B$34,1,FALSE))=TRUE,"","○"))</f>
        <v/>
      </c>
      <c r="P46" s="40" t="str">
        <f>IF($B46="","",IF(ISERROR(VLOOKUP($A46,'40MD'!$B$11:$B$34,1,FALSE))=TRUE,"","○"))</f>
        <v/>
      </c>
      <c r="Q46" s="40" t="str">
        <f>IF($B46="","",IF(ISERROR(VLOOKUP($A46,'50MD'!$B$11:$B$34,1,FALSE))=TRUE,"","○"))</f>
        <v/>
      </c>
      <c r="R46" s="40" t="str">
        <f>IF($B46="","",IF(ISERROR(VLOOKUP($A46,'60MD'!$B$11:$B$34,1,FALSE))=TRUE,"","○"))</f>
        <v/>
      </c>
      <c r="S46" s="40" t="str">
        <f>IF($B46="","",IF(ISERROR(VLOOKUP($A46,'65MD'!$B$11:$B$34,1,FALSE))=TRUE,"","○"))</f>
        <v/>
      </c>
      <c r="T46" s="40" t="str">
        <f>IF($B46="","",IF(ISERROR(VLOOKUP($A46,'70MD'!$B$11:$B$34,1,FALSE))=TRUE,"","○"))</f>
        <v/>
      </c>
      <c r="U46" s="40" t="str">
        <f>IF($B46="","",IF(ISERROR(VLOOKUP($A46,WD!$B$11:$B$34,1,FALSE))=TRUE,"","○"))</f>
        <v/>
      </c>
      <c r="V46" s="40" t="str">
        <f>IF($B46="","",IF(ISERROR(VLOOKUP($A46,'30WD'!$B$11:$B$34,1,FALSE))=TRUE,"","○"))</f>
        <v/>
      </c>
      <c r="W46" s="40" t="str">
        <f>IF($B46="","",IF(ISERROR(VLOOKUP($A46,'40WD'!$B$11:$B$34,1,FALSE))=TRUE,"","○"))</f>
        <v/>
      </c>
      <c r="X46" s="40" t="str">
        <f>IF($B46="","",IF(ISERROR(VLOOKUP($A46,'50WD'!$B$11:$B$34,1,FALSE))=TRUE,"","○"))</f>
        <v/>
      </c>
      <c r="Y46" s="37" t="str">
        <f>IF($B46="","",IF(ISERROR(VLOOKUP($A46,'55WD'!$B$11:$B$34,1,FALSE))=TRUE,"","○"))</f>
        <v/>
      </c>
    </row>
    <row r="47" spans="1:25" ht="15" customHeight="1" x14ac:dyDescent="0.15">
      <c r="A47" s="33">
        <v>42</v>
      </c>
      <c r="B47" s="34" t="str">
        <f>IF($A47="","",IF(VLOOKUP($A47,選手名簿!$A$9:$L$58,2)="","",VLOOKUP($A47,選手名簿!$A$9:$L$58,2)))</f>
        <v/>
      </c>
      <c r="C47" s="35" t="str">
        <f>IF($A47="","",IF(VLOOKUP($A47,選手名簿!$A$9:$L$58,3)="","",VLOOKUP($A47,選手名簿!$A$9:$L$58,3)))</f>
        <v/>
      </c>
      <c r="D47" s="34" t="str">
        <f>IF($A47="","",IF(VLOOKUP($A47,選手名簿!$A$9:$L$58,4)="","",VLOOKUP($A47,選手名簿!$A$9:$L$58,4)))</f>
        <v/>
      </c>
      <c r="E47" s="65" t="str">
        <f>IF($A47="","",IF(VLOOKUP($A47,選手名簿!$A$9:$L$58,5)="","",VLOOKUP($A47,選手名簿!$A$9:$L$58,5)))</f>
        <v/>
      </c>
      <c r="F47" s="17"/>
      <c r="G47" s="18"/>
      <c r="H47" s="18"/>
      <c r="I47" s="29" t="str">
        <f>IF($B47="","",IF(ISERROR(VLOOKUP($A47,MT!$B$14:$B$20,1,FALSE))=TRUE,"","○"))</f>
        <v/>
      </c>
      <c r="J47" s="30" t="str">
        <f>IF($B47="","",IF(ISERROR(VLOOKUP($A47,WT!$B$14:$B$20,1,FALSE))=TRUE,"","○"))</f>
        <v/>
      </c>
      <c r="K47" s="79" t="str">
        <f>IF($B47="","",IF(ISERROR(VLOOKUP($A47,OBT!$B$14:$B$22,1,FALSE)=TRUE),"","○"))</f>
        <v/>
      </c>
      <c r="L47" s="77" t="str">
        <f>IF($B47="","",IF(ISERROR(VLOOKUP($A47,OGT!$B$14:$B$22,1,FALSE)=TRUE),"","○"))</f>
        <v/>
      </c>
      <c r="M47" s="85" t="str">
        <f>IF($B47="","",IF(ISERROR(VLOOKUP($A47,HAT!$B$14:$B$22,1,FALSE)=TRUE),"","○"))</f>
        <v/>
      </c>
      <c r="N47" s="36" t="str">
        <f>IF($B47="","",IF(ISERROR(VLOOKUP($A47,MD!$B$11:$B$34,1,FALSE))=TRUE,"","○"))</f>
        <v/>
      </c>
      <c r="O47" s="40" t="str">
        <f>IF($B47="","",IF(ISERROR(VLOOKUP($A47,'30MD'!$B$11:$B$34,1,FALSE))=TRUE,"","○"))</f>
        <v/>
      </c>
      <c r="P47" s="40" t="str">
        <f>IF($B47="","",IF(ISERROR(VLOOKUP($A47,'40MD'!$B$11:$B$34,1,FALSE))=TRUE,"","○"))</f>
        <v/>
      </c>
      <c r="Q47" s="40" t="str">
        <f>IF($B47="","",IF(ISERROR(VLOOKUP($A47,'50MD'!$B$11:$B$34,1,FALSE))=TRUE,"","○"))</f>
        <v/>
      </c>
      <c r="R47" s="40" t="str">
        <f>IF($B47="","",IF(ISERROR(VLOOKUP($A47,'60MD'!$B$11:$B$34,1,FALSE))=TRUE,"","○"))</f>
        <v/>
      </c>
      <c r="S47" s="40" t="str">
        <f>IF($B47="","",IF(ISERROR(VLOOKUP($A47,'65MD'!$B$11:$B$34,1,FALSE))=TRUE,"","○"))</f>
        <v/>
      </c>
      <c r="T47" s="40" t="str">
        <f>IF($B47="","",IF(ISERROR(VLOOKUP($A47,'70MD'!$B$11:$B$34,1,FALSE))=TRUE,"","○"))</f>
        <v/>
      </c>
      <c r="U47" s="40" t="str">
        <f>IF($B47="","",IF(ISERROR(VLOOKUP($A47,WD!$B$11:$B$34,1,FALSE))=TRUE,"","○"))</f>
        <v/>
      </c>
      <c r="V47" s="40" t="str">
        <f>IF($B47="","",IF(ISERROR(VLOOKUP($A47,'30WD'!$B$11:$B$34,1,FALSE))=TRUE,"","○"))</f>
        <v/>
      </c>
      <c r="W47" s="40" t="str">
        <f>IF($B47="","",IF(ISERROR(VLOOKUP($A47,'40WD'!$B$11:$B$34,1,FALSE))=TRUE,"","○"))</f>
        <v/>
      </c>
      <c r="X47" s="40" t="str">
        <f>IF($B47="","",IF(ISERROR(VLOOKUP($A47,'50WD'!$B$11:$B$34,1,FALSE))=TRUE,"","○"))</f>
        <v/>
      </c>
      <c r="Y47" s="37" t="str">
        <f>IF($B47="","",IF(ISERROR(VLOOKUP($A47,'55WD'!$B$11:$B$34,1,FALSE))=TRUE,"","○"))</f>
        <v/>
      </c>
    </row>
    <row r="48" spans="1:25" ht="15" customHeight="1" x14ac:dyDescent="0.15">
      <c r="A48" s="33">
        <v>43</v>
      </c>
      <c r="B48" s="34" t="str">
        <f>IF($A48="","",IF(VLOOKUP($A48,選手名簿!$A$9:$L$58,2)="","",VLOOKUP($A48,選手名簿!$A$9:$L$58,2)))</f>
        <v/>
      </c>
      <c r="C48" s="35" t="str">
        <f>IF($A48="","",IF(VLOOKUP($A48,選手名簿!$A$9:$L$58,3)="","",VLOOKUP($A48,選手名簿!$A$9:$L$58,3)))</f>
        <v/>
      </c>
      <c r="D48" s="34" t="str">
        <f>IF($A48="","",IF(VLOOKUP($A48,選手名簿!$A$9:$L$58,4)="","",VLOOKUP($A48,選手名簿!$A$9:$L$58,4)))</f>
        <v/>
      </c>
      <c r="E48" s="65" t="str">
        <f>IF($A48="","",IF(VLOOKUP($A48,選手名簿!$A$9:$L$58,5)="","",VLOOKUP($A48,選手名簿!$A$9:$L$58,5)))</f>
        <v/>
      </c>
      <c r="F48" s="17"/>
      <c r="G48" s="18"/>
      <c r="H48" s="18"/>
      <c r="I48" s="29" t="str">
        <f>IF($B48="","",IF(ISERROR(VLOOKUP($A48,MT!$B$14:$B$20,1,FALSE))=TRUE,"","○"))</f>
        <v/>
      </c>
      <c r="J48" s="30" t="str">
        <f>IF($B48="","",IF(ISERROR(VLOOKUP($A48,WT!$B$14:$B$20,1,FALSE))=TRUE,"","○"))</f>
        <v/>
      </c>
      <c r="K48" s="79" t="str">
        <f>IF($B48="","",IF(ISERROR(VLOOKUP($A48,OBT!$B$14:$B$22,1,FALSE)=TRUE),"","○"))</f>
        <v/>
      </c>
      <c r="L48" s="77" t="str">
        <f>IF($B48="","",IF(ISERROR(VLOOKUP($A48,OGT!$B$14:$B$22,1,FALSE)=TRUE),"","○"))</f>
        <v/>
      </c>
      <c r="M48" s="85" t="str">
        <f>IF($B48="","",IF(ISERROR(VLOOKUP($A48,HAT!$B$14:$B$22,1,FALSE)=TRUE),"","○"))</f>
        <v/>
      </c>
      <c r="N48" s="36" t="str">
        <f>IF($B48="","",IF(ISERROR(VLOOKUP($A48,MD!$B$11:$B$34,1,FALSE))=TRUE,"","○"))</f>
        <v/>
      </c>
      <c r="O48" s="40" t="str">
        <f>IF($B48="","",IF(ISERROR(VLOOKUP($A48,'30MD'!$B$11:$B$34,1,FALSE))=TRUE,"","○"))</f>
        <v/>
      </c>
      <c r="P48" s="40" t="str">
        <f>IF($B48="","",IF(ISERROR(VLOOKUP($A48,'40MD'!$B$11:$B$34,1,FALSE))=TRUE,"","○"))</f>
        <v/>
      </c>
      <c r="Q48" s="40" t="str">
        <f>IF($B48="","",IF(ISERROR(VLOOKUP($A48,'50MD'!$B$11:$B$34,1,FALSE))=TRUE,"","○"))</f>
        <v/>
      </c>
      <c r="R48" s="40" t="str">
        <f>IF($B48="","",IF(ISERROR(VLOOKUP($A48,'60MD'!$B$11:$B$34,1,FALSE))=TRUE,"","○"))</f>
        <v/>
      </c>
      <c r="S48" s="40" t="str">
        <f>IF($B48="","",IF(ISERROR(VLOOKUP($A48,'65MD'!$B$11:$B$34,1,FALSE))=TRUE,"","○"))</f>
        <v/>
      </c>
      <c r="T48" s="40" t="str">
        <f>IF($B48="","",IF(ISERROR(VLOOKUP($A48,'70MD'!$B$11:$B$34,1,FALSE))=TRUE,"","○"))</f>
        <v/>
      </c>
      <c r="U48" s="40" t="str">
        <f>IF($B48="","",IF(ISERROR(VLOOKUP($A48,WD!$B$11:$B$34,1,FALSE))=TRUE,"","○"))</f>
        <v/>
      </c>
      <c r="V48" s="40" t="str">
        <f>IF($B48="","",IF(ISERROR(VLOOKUP($A48,'30WD'!$B$11:$B$34,1,FALSE))=TRUE,"","○"))</f>
        <v/>
      </c>
      <c r="W48" s="40" t="str">
        <f>IF($B48="","",IF(ISERROR(VLOOKUP($A48,'40WD'!$B$11:$B$34,1,FALSE))=TRUE,"","○"))</f>
        <v/>
      </c>
      <c r="X48" s="40" t="str">
        <f>IF($B48="","",IF(ISERROR(VLOOKUP($A48,'50WD'!$B$11:$B$34,1,FALSE))=TRUE,"","○"))</f>
        <v/>
      </c>
      <c r="Y48" s="37" t="str">
        <f>IF($B48="","",IF(ISERROR(VLOOKUP($A48,'55WD'!$B$11:$B$34,1,FALSE))=TRUE,"","○"))</f>
        <v/>
      </c>
    </row>
    <row r="49" spans="1:25" ht="15" customHeight="1" x14ac:dyDescent="0.15">
      <c r="A49" s="33">
        <v>44</v>
      </c>
      <c r="B49" s="34" t="str">
        <f>IF($A49="","",IF(VLOOKUP($A49,選手名簿!$A$9:$L$58,2)="","",VLOOKUP($A49,選手名簿!$A$9:$L$58,2)))</f>
        <v/>
      </c>
      <c r="C49" s="35" t="str">
        <f>IF($A49="","",IF(VLOOKUP($A49,選手名簿!$A$9:$L$58,3)="","",VLOOKUP($A49,選手名簿!$A$9:$L$58,3)))</f>
        <v/>
      </c>
      <c r="D49" s="34" t="str">
        <f>IF($A49="","",IF(VLOOKUP($A49,選手名簿!$A$9:$L$58,4)="","",VLOOKUP($A49,選手名簿!$A$9:$L$58,4)))</f>
        <v/>
      </c>
      <c r="E49" s="65" t="str">
        <f>IF($A49="","",IF(VLOOKUP($A49,選手名簿!$A$9:$L$58,5)="","",VLOOKUP($A49,選手名簿!$A$9:$L$58,5)))</f>
        <v/>
      </c>
      <c r="F49" s="17"/>
      <c r="G49" s="18"/>
      <c r="H49" s="18"/>
      <c r="I49" s="29" t="str">
        <f>IF($B49="","",IF(ISERROR(VLOOKUP($A49,MT!$B$14:$B$20,1,FALSE))=TRUE,"","○"))</f>
        <v/>
      </c>
      <c r="J49" s="30" t="str">
        <f>IF($B49="","",IF(ISERROR(VLOOKUP($A49,WT!$B$14:$B$20,1,FALSE))=TRUE,"","○"))</f>
        <v/>
      </c>
      <c r="K49" s="79" t="str">
        <f>IF($B49="","",IF(ISERROR(VLOOKUP($A49,OBT!$B$14:$B$22,1,FALSE)=TRUE),"","○"))</f>
        <v/>
      </c>
      <c r="L49" s="77" t="str">
        <f>IF($B49="","",IF(ISERROR(VLOOKUP($A49,OGT!$B$14:$B$22,1,FALSE)=TRUE),"","○"))</f>
        <v/>
      </c>
      <c r="M49" s="85" t="str">
        <f>IF($B49="","",IF(ISERROR(VLOOKUP($A49,HAT!$B$14:$B$22,1,FALSE)=TRUE),"","○"))</f>
        <v/>
      </c>
      <c r="N49" s="36" t="str">
        <f>IF($B49="","",IF(ISERROR(VLOOKUP($A49,MD!$B$11:$B$34,1,FALSE))=TRUE,"","○"))</f>
        <v/>
      </c>
      <c r="O49" s="40" t="str">
        <f>IF($B49="","",IF(ISERROR(VLOOKUP($A49,'30MD'!$B$11:$B$34,1,FALSE))=TRUE,"","○"))</f>
        <v/>
      </c>
      <c r="P49" s="40" t="str">
        <f>IF($B49="","",IF(ISERROR(VLOOKUP($A49,'40MD'!$B$11:$B$34,1,FALSE))=TRUE,"","○"))</f>
        <v/>
      </c>
      <c r="Q49" s="40" t="str">
        <f>IF($B49="","",IF(ISERROR(VLOOKUP($A49,'50MD'!$B$11:$B$34,1,FALSE))=TRUE,"","○"))</f>
        <v/>
      </c>
      <c r="R49" s="40" t="str">
        <f>IF($B49="","",IF(ISERROR(VLOOKUP($A49,'60MD'!$B$11:$B$34,1,FALSE))=TRUE,"","○"))</f>
        <v/>
      </c>
      <c r="S49" s="40" t="str">
        <f>IF($B49="","",IF(ISERROR(VLOOKUP($A49,'65MD'!$B$11:$B$34,1,FALSE))=TRUE,"","○"))</f>
        <v/>
      </c>
      <c r="T49" s="40" t="str">
        <f>IF($B49="","",IF(ISERROR(VLOOKUP($A49,'70MD'!$B$11:$B$34,1,FALSE))=TRUE,"","○"))</f>
        <v/>
      </c>
      <c r="U49" s="40" t="str">
        <f>IF($B49="","",IF(ISERROR(VLOOKUP($A49,WD!$B$11:$B$34,1,FALSE))=TRUE,"","○"))</f>
        <v/>
      </c>
      <c r="V49" s="40" t="str">
        <f>IF($B49="","",IF(ISERROR(VLOOKUP($A49,'30WD'!$B$11:$B$34,1,FALSE))=TRUE,"","○"))</f>
        <v/>
      </c>
      <c r="W49" s="40" t="str">
        <f>IF($B49="","",IF(ISERROR(VLOOKUP($A49,'40WD'!$B$11:$B$34,1,FALSE))=TRUE,"","○"))</f>
        <v/>
      </c>
      <c r="X49" s="40" t="str">
        <f>IF($B49="","",IF(ISERROR(VLOOKUP($A49,'50WD'!$B$11:$B$34,1,FALSE))=TRUE,"","○"))</f>
        <v/>
      </c>
      <c r="Y49" s="37" t="str">
        <f>IF($B49="","",IF(ISERROR(VLOOKUP($A49,'55WD'!$B$11:$B$34,1,FALSE))=TRUE,"","○"))</f>
        <v/>
      </c>
    </row>
    <row r="50" spans="1:25" ht="15" customHeight="1" x14ac:dyDescent="0.15">
      <c r="A50" s="33">
        <v>45</v>
      </c>
      <c r="B50" s="34" t="str">
        <f>IF($A50="","",IF(VLOOKUP($A50,選手名簿!$A$9:$L$58,2)="","",VLOOKUP($A50,選手名簿!$A$9:$L$58,2)))</f>
        <v/>
      </c>
      <c r="C50" s="35" t="str">
        <f>IF($A50="","",IF(VLOOKUP($A50,選手名簿!$A$9:$L$58,3)="","",VLOOKUP($A50,選手名簿!$A$9:$L$58,3)))</f>
        <v/>
      </c>
      <c r="D50" s="34" t="str">
        <f>IF($A50="","",IF(VLOOKUP($A50,選手名簿!$A$9:$L$58,4)="","",VLOOKUP($A50,選手名簿!$A$9:$L$58,4)))</f>
        <v/>
      </c>
      <c r="E50" s="65" t="str">
        <f>IF($A50="","",IF(VLOOKUP($A50,選手名簿!$A$9:$L$58,5)="","",VLOOKUP($A50,選手名簿!$A$9:$L$58,5)))</f>
        <v/>
      </c>
      <c r="F50" s="17"/>
      <c r="G50" s="18"/>
      <c r="H50" s="18"/>
      <c r="I50" s="29" t="str">
        <f>IF($B50="","",IF(ISERROR(VLOOKUP($A50,MT!$B$14:$B$20,1,FALSE))=TRUE,"","○"))</f>
        <v/>
      </c>
      <c r="J50" s="30" t="str">
        <f>IF($B50="","",IF(ISERROR(VLOOKUP($A50,WT!$B$14:$B$20,1,FALSE))=TRUE,"","○"))</f>
        <v/>
      </c>
      <c r="K50" s="79" t="str">
        <f>IF($B50="","",IF(ISERROR(VLOOKUP($A50,OBT!$B$14:$B$22,1,FALSE)=TRUE),"","○"))</f>
        <v/>
      </c>
      <c r="L50" s="77" t="str">
        <f>IF($B50="","",IF(ISERROR(VLOOKUP($A50,OGT!$B$14:$B$22,1,FALSE)=TRUE),"","○"))</f>
        <v/>
      </c>
      <c r="M50" s="85" t="str">
        <f>IF($B50="","",IF(ISERROR(VLOOKUP($A50,HAT!$B$14:$B$22,1,FALSE)=TRUE),"","○"))</f>
        <v/>
      </c>
      <c r="N50" s="36" t="str">
        <f>IF($B50="","",IF(ISERROR(VLOOKUP($A50,MD!$B$11:$B$34,1,FALSE))=TRUE,"","○"))</f>
        <v/>
      </c>
      <c r="O50" s="40" t="str">
        <f>IF($B50="","",IF(ISERROR(VLOOKUP($A50,'30MD'!$B$11:$B$34,1,FALSE))=TRUE,"","○"))</f>
        <v/>
      </c>
      <c r="P50" s="40" t="str">
        <f>IF($B50="","",IF(ISERROR(VLOOKUP($A50,'40MD'!$B$11:$B$34,1,FALSE))=TRUE,"","○"))</f>
        <v/>
      </c>
      <c r="Q50" s="40" t="str">
        <f>IF($B50="","",IF(ISERROR(VLOOKUP($A50,'50MD'!$B$11:$B$34,1,FALSE))=TRUE,"","○"))</f>
        <v/>
      </c>
      <c r="R50" s="40" t="str">
        <f>IF($B50="","",IF(ISERROR(VLOOKUP($A50,'60MD'!$B$11:$B$34,1,FALSE))=TRUE,"","○"))</f>
        <v/>
      </c>
      <c r="S50" s="40" t="str">
        <f>IF($B50="","",IF(ISERROR(VLOOKUP($A50,'65MD'!$B$11:$B$34,1,FALSE))=TRUE,"","○"))</f>
        <v/>
      </c>
      <c r="T50" s="40" t="str">
        <f>IF($B50="","",IF(ISERROR(VLOOKUP($A50,'70MD'!$B$11:$B$34,1,FALSE))=TRUE,"","○"))</f>
        <v/>
      </c>
      <c r="U50" s="40" t="str">
        <f>IF($B50="","",IF(ISERROR(VLOOKUP($A50,WD!$B$11:$B$34,1,FALSE))=TRUE,"","○"))</f>
        <v/>
      </c>
      <c r="V50" s="40" t="str">
        <f>IF($B50="","",IF(ISERROR(VLOOKUP($A50,'30WD'!$B$11:$B$34,1,FALSE))=TRUE,"","○"))</f>
        <v/>
      </c>
      <c r="W50" s="40" t="str">
        <f>IF($B50="","",IF(ISERROR(VLOOKUP($A50,'40WD'!$B$11:$B$34,1,FALSE))=TRUE,"","○"))</f>
        <v/>
      </c>
      <c r="X50" s="40" t="str">
        <f>IF($B50="","",IF(ISERROR(VLOOKUP($A50,'50WD'!$B$11:$B$34,1,FALSE))=TRUE,"","○"))</f>
        <v/>
      </c>
      <c r="Y50" s="37" t="str">
        <f>IF($B50="","",IF(ISERROR(VLOOKUP($A50,'55WD'!$B$11:$B$34,1,FALSE))=TRUE,"","○"))</f>
        <v/>
      </c>
    </row>
    <row r="51" spans="1:25" ht="15" customHeight="1" x14ac:dyDescent="0.15">
      <c r="A51" s="33">
        <v>46</v>
      </c>
      <c r="B51" s="34" t="str">
        <f>IF($A51="","",IF(VLOOKUP($A51,選手名簿!$A$9:$L$58,2)="","",VLOOKUP($A51,選手名簿!$A$9:$L$58,2)))</f>
        <v/>
      </c>
      <c r="C51" s="35" t="str">
        <f>IF($A51="","",IF(VLOOKUP($A51,選手名簿!$A$9:$L$58,3)="","",VLOOKUP($A51,選手名簿!$A$9:$L$58,3)))</f>
        <v/>
      </c>
      <c r="D51" s="34" t="str">
        <f>IF($A51="","",IF(VLOOKUP($A51,選手名簿!$A$9:$L$58,4)="","",VLOOKUP($A51,選手名簿!$A$9:$L$58,4)))</f>
        <v/>
      </c>
      <c r="E51" s="65" t="str">
        <f>IF($A51="","",IF(VLOOKUP($A51,選手名簿!$A$9:$L$58,5)="","",VLOOKUP($A51,選手名簿!$A$9:$L$58,5)))</f>
        <v/>
      </c>
      <c r="F51" s="17"/>
      <c r="G51" s="18"/>
      <c r="H51" s="18"/>
      <c r="I51" s="29" t="str">
        <f>IF($B51="","",IF(ISERROR(VLOOKUP($A51,MT!$B$14:$B$20,1,FALSE))=TRUE,"","○"))</f>
        <v/>
      </c>
      <c r="J51" s="30" t="str">
        <f>IF($B51="","",IF(ISERROR(VLOOKUP($A51,WT!$B$14:$B$20,1,FALSE))=TRUE,"","○"))</f>
        <v/>
      </c>
      <c r="K51" s="79" t="str">
        <f>IF($B51="","",IF(ISERROR(VLOOKUP($A51,OBT!$B$14:$B$22,1,FALSE)=TRUE),"","○"))</f>
        <v/>
      </c>
      <c r="L51" s="77" t="str">
        <f>IF($B51="","",IF(ISERROR(VLOOKUP($A51,OGT!$B$14:$B$22,1,FALSE)=TRUE),"","○"))</f>
        <v/>
      </c>
      <c r="M51" s="85" t="str">
        <f>IF($B51="","",IF(ISERROR(VLOOKUP($A51,HAT!$B$14:$B$22,1,FALSE)=TRUE),"","○"))</f>
        <v/>
      </c>
      <c r="N51" s="36" t="str">
        <f>IF($B51="","",IF(ISERROR(VLOOKUP($A51,MD!$B$11:$B$34,1,FALSE))=TRUE,"","○"))</f>
        <v/>
      </c>
      <c r="O51" s="40" t="str">
        <f>IF($B51="","",IF(ISERROR(VLOOKUP($A51,'30MD'!$B$11:$B$34,1,FALSE))=TRUE,"","○"))</f>
        <v/>
      </c>
      <c r="P51" s="40" t="str">
        <f>IF($B51="","",IF(ISERROR(VLOOKUP($A51,'40MD'!$B$11:$B$34,1,FALSE))=TRUE,"","○"))</f>
        <v/>
      </c>
      <c r="Q51" s="40" t="str">
        <f>IF($B51="","",IF(ISERROR(VLOOKUP($A51,'50MD'!$B$11:$B$34,1,FALSE))=TRUE,"","○"))</f>
        <v/>
      </c>
      <c r="R51" s="40" t="str">
        <f>IF($B51="","",IF(ISERROR(VLOOKUP($A51,'60MD'!$B$11:$B$34,1,FALSE))=TRUE,"","○"))</f>
        <v/>
      </c>
      <c r="S51" s="40" t="str">
        <f>IF($B51="","",IF(ISERROR(VLOOKUP($A51,'65MD'!$B$11:$B$34,1,FALSE))=TRUE,"","○"))</f>
        <v/>
      </c>
      <c r="T51" s="40" t="str">
        <f>IF($B51="","",IF(ISERROR(VLOOKUP($A51,'70MD'!$B$11:$B$34,1,FALSE))=TRUE,"","○"))</f>
        <v/>
      </c>
      <c r="U51" s="40" t="str">
        <f>IF($B51="","",IF(ISERROR(VLOOKUP($A51,WD!$B$11:$B$34,1,FALSE))=TRUE,"","○"))</f>
        <v/>
      </c>
      <c r="V51" s="40" t="str">
        <f>IF($B51="","",IF(ISERROR(VLOOKUP($A51,'30WD'!$B$11:$B$34,1,FALSE))=TRUE,"","○"))</f>
        <v/>
      </c>
      <c r="W51" s="40" t="str">
        <f>IF($B51="","",IF(ISERROR(VLOOKUP($A51,'40WD'!$B$11:$B$34,1,FALSE))=TRUE,"","○"))</f>
        <v/>
      </c>
      <c r="X51" s="40" t="str">
        <f>IF($B51="","",IF(ISERROR(VLOOKUP($A51,'50WD'!$B$11:$B$34,1,FALSE))=TRUE,"","○"))</f>
        <v/>
      </c>
      <c r="Y51" s="37" t="str">
        <f>IF($B51="","",IF(ISERROR(VLOOKUP($A51,'55WD'!$B$11:$B$34,1,FALSE))=TRUE,"","○"))</f>
        <v/>
      </c>
    </row>
    <row r="52" spans="1:25" ht="15" customHeight="1" x14ac:dyDescent="0.15">
      <c r="A52" s="33">
        <v>47</v>
      </c>
      <c r="B52" s="34" t="str">
        <f>IF($A52="","",IF(VLOOKUP($A52,選手名簿!$A$9:$L$58,2)="","",VLOOKUP($A52,選手名簿!$A$9:$L$58,2)))</f>
        <v/>
      </c>
      <c r="C52" s="35" t="str">
        <f>IF($A52="","",IF(VLOOKUP($A52,選手名簿!$A$9:$L$58,3)="","",VLOOKUP($A52,選手名簿!$A$9:$L$58,3)))</f>
        <v/>
      </c>
      <c r="D52" s="34" t="str">
        <f>IF($A52="","",IF(VLOOKUP($A52,選手名簿!$A$9:$L$58,4)="","",VLOOKUP($A52,選手名簿!$A$9:$L$58,4)))</f>
        <v/>
      </c>
      <c r="E52" s="65" t="str">
        <f>IF($A52="","",IF(VLOOKUP($A52,選手名簿!$A$9:$L$58,5)="","",VLOOKUP($A52,選手名簿!$A$9:$L$58,5)))</f>
        <v/>
      </c>
      <c r="F52" s="17"/>
      <c r="G52" s="18"/>
      <c r="H52" s="18"/>
      <c r="I52" s="29" t="str">
        <f>IF($B52="","",IF(ISERROR(VLOOKUP($A52,MT!$B$14:$B$20,1,FALSE))=TRUE,"","○"))</f>
        <v/>
      </c>
      <c r="J52" s="30" t="str">
        <f>IF($B52="","",IF(ISERROR(VLOOKUP($A52,WT!$B$14:$B$20,1,FALSE))=TRUE,"","○"))</f>
        <v/>
      </c>
      <c r="K52" s="79" t="str">
        <f>IF($B52="","",IF(ISERROR(VLOOKUP($A52,OBT!$B$14:$B$22,1,FALSE)=TRUE),"","○"))</f>
        <v/>
      </c>
      <c r="L52" s="77" t="str">
        <f>IF($B52="","",IF(ISERROR(VLOOKUP($A52,OGT!$B$14:$B$22,1,FALSE)=TRUE),"","○"))</f>
        <v/>
      </c>
      <c r="M52" s="85" t="str">
        <f>IF($B52="","",IF(ISERROR(VLOOKUP($A52,HAT!$B$14:$B$22,1,FALSE)=TRUE),"","○"))</f>
        <v/>
      </c>
      <c r="N52" s="36" t="str">
        <f>IF($B52="","",IF(ISERROR(VLOOKUP($A52,MD!$B$11:$B$34,1,FALSE))=TRUE,"","○"))</f>
        <v/>
      </c>
      <c r="O52" s="40" t="str">
        <f>IF($B52="","",IF(ISERROR(VLOOKUP($A52,'30MD'!$B$11:$B$34,1,FALSE))=TRUE,"","○"))</f>
        <v/>
      </c>
      <c r="P52" s="40" t="str">
        <f>IF($B52="","",IF(ISERROR(VLOOKUP($A52,'40MD'!$B$11:$B$34,1,FALSE))=TRUE,"","○"))</f>
        <v/>
      </c>
      <c r="Q52" s="40" t="str">
        <f>IF($B52="","",IF(ISERROR(VLOOKUP($A52,'50MD'!$B$11:$B$34,1,FALSE))=TRUE,"","○"))</f>
        <v/>
      </c>
      <c r="R52" s="40" t="str">
        <f>IF($B52="","",IF(ISERROR(VLOOKUP($A52,'60MD'!$B$11:$B$34,1,FALSE))=TRUE,"","○"))</f>
        <v/>
      </c>
      <c r="S52" s="40" t="str">
        <f>IF($B52="","",IF(ISERROR(VLOOKUP($A52,'65MD'!$B$11:$B$34,1,FALSE))=TRUE,"","○"))</f>
        <v/>
      </c>
      <c r="T52" s="40" t="str">
        <f>IF($B52="","",IF(ISERROR(VLOOKUP($A52,'70MD'!$B$11:$B$34,1,FALSE))=TRUE,"","○"))</f>
        <v/>
      </c>
      <c r="U52" s="40" t="str">
        <f>IF($B52="","",IF(ISERROR(VLOOKUP($A52,WD!$B$11:$B$34,1,FALSE))=TRUE,"","○"))</f>
        <v/>
      </c>
      <c r="V52" s="40" t="str">
        <f>IF($B52="","",IF(ISERROR(VLOOKUP($A52,'30WD'!$B$11:$B$34,1,FALSE))=TRUE,"","○"))</f>
        <v/>
      </c>
      <c r="W52" s="40" t="str">
        <f>IF($B52="","",IF(ISERROR(VLOOKUP($A52,'40WD'!$B$11:$B$34,1,FALSE))=TRUE,"","○"))</f>
        <v/>
      </c>
      <c r="X52" s="40" t="str">
        <f>IF($B52="","",IF(ISERROR(VLOOKUP($A52,'50WD'!$B$11:$B$34,1,FALSE))=TRUE,"","○"))</f>
        <v/>
      </c>
      <c r="Y52" s="37" t="str">
        <f>IF($B52="","",IF(ISERROR(VLOOKUP($A52,'55WD'!$B$11:$B$34,1,FALSE))=TRUE,"","○"))</f>
        <v/>
      </c>
    </row>
    <row r="53" spans="1:25" ht="15" customHeight="1" x14ac:dyDescent="0.15">
      <c r="A53" s="33">
        <v>48</v>
      </c>
      <c r="B53" s="34" t="str">
        <f>IF($A53="","",IF(VLOOKUP($A53,選手名簿!$A$9:$L$58,2)="","",VLOOKUP($A53,選手名簿!$A$9:$L$58,2)))</f>
        <v/>
      </c>
      <c r="C53" s="35" t="str">
        <f>IF($A53="","",IF(VLOOKUP($A53,選手名簿!$A$9:$L$58,3)="","",VLOOKUP($A53,選手名簿!$A$9:$L$58,3)))</f>
        <v/>
      </c>
      <c r="D53" s="34" t="str">
        <f>IF($A53="","",IF(VLOOKUP($A53,選手名簿!$A$9:$L$58,4)="","",VLOOKUP($A53,選手名簿!$A$9:$L$58,4)))</f>
        <v/>
      </c>
      <c r="E53" s="65" t="str">
        <f>IF($A53="","",IF(VLOOKUP($A53,選手名簿!$A$9:$L$58,5)="","",VLOOKUP($A53,選手名簿!$A$9:$L$58,5)))</f>
        <v/>
      </c>
      <c r="F53" s="17"/>
      <c r="G53" s="18"/>
      <c r="H53" s="18"/>
      <c r="I53" s="29" t="str">
        <f>IF($B53="","",IF(ISERROR(VLOOKUP($A53,MT!$B$14:$B$20,1,FALSE))=TRUE,"","○"))</f>
        <v/>
      </c>
      <c r="J53" s="30" t="str">
        <f>IF($B53="","",IF(ISERROR(VLOOKUP($A53,WT!$B$14:$B$20,1,FALSE))=TRUE,"","○"))</f>
        <v/>
      </c>
      <c r="K53" s="79" t="str">
        <f>IF($B53="","",IF(ISERROR(VLOOKUP($A53,OBT!$B$14:$B$22,1,FALSE)=TRUE),"","○"))</f>
        <v/>
      </c>
      <c r="L53" s="77" t="str">
        <f>IF($B53="","",IF(ISERROR(VLOOKUP($A53,OGT!$B$14:$B$22,1,FALSE)=TRUE),"","○"))</f>
        <v/>
      </c>
      <c r="M53" s="85" t="str">
        <f>IF($B53="","",IF(ISERROR(VLOOKUP($A53,HAT!$B$14:$B$22,1,FALSE)=TRUE),"","○"))</f>
        <v/>
      </c>
      <c r="N53" s="36" t="str">
        <f>IF($B53="","",IF(ISERROR(VLOOKUP($A53,MD!$B$11:$B$34,1,FALSE))=TRUE,"","○"))</f>
        <v/>
      </c>
      <c r="O53" s="40" t="str">
        <f>IF($B53="","",IF(ISERROR(VLOOKUP($A53,'30MD'!$B$11:$B$34,1,FALSE))=TRUE,"","○"))</f>
        <v/>
      </c>
      <c r="P53" s="40" t="str">
        <f>IF($B53="","",IF(ISERROR(VLOOKUP($A53,'40MD'!$B$11:$B$34,1,FALSE))=TRUE,"","○"))</f>
        <v/>
      </c>
      <c r="Q53" s="40" t="str">
        <f>IF($B53="","",IF(ISERROR(VLOOKUP($A53,'50MD'!$B$11:$B$34,1,FALSE))=TRUE,"","○"))</f>
        <v/>
      </c>
      <c r="R53" s="40" t="str">
        <f>IF($B53="","",IF(ISERROR(VLOOKUP($A53,'60MD'!$B$11:$B$34,1,FALSE))=TRUE,"","○"))</f>
        <v/>
      </c>
      <c r="S53" s="40" t="str">
        <f>IF($B53="","",IF(ISERROR(VLOOKUP($A53,'65MD'!$B$11:$B$34,1,FALSE))=TRUE,"","○"))</f>
        <v/>
      </c>
      <c r="T53" s="40" t="str">
        <f>IF($B53="","",IF(ISERROR(VLOOKUP($A53,'70MD'!$B$11:$B$34,1,FALSE))=TRUE,"","○"))</f>
        <v/>
      </c>
      <c r="U53" s="40" t="str">
        <f>IF($B53="","",IF(ISERROR(VLOOKUP($A53,WD!$B$11:$B$34,1,FALSE))=TRUE,"","○"))</f>
        <v/>
      </c>
      <c r="V53" s="40" t="str">
        <f>IF($B53="","",IF(ISERROR(VLOOKUP($A53,'30WD'!$B$11:$B$34,1,FALSE))=TRUE,"","○"))</f>
        <v/>
      </c>
      <c r="W53" s="40" t="str">
        <f>IF($B53="","",IF(ISERROR(VLOOKUP($A53,'40WD'!$B$11:$B$34,1,FALSE))=TRUE,"","○"))</f>
        <v/>
      </c>
      <c r="X53" s="40" t="str">
        <f>IF($B53="","",IF(ISERROR(VLOOKUP($A53,'50WD'!$B$11:$B$34,1,FALSE))=TRUE,"","○"))</f>
        <v/>
      </c>
      <c r="Y53" s="37" t="str">
        <f>IF($B53="","",IF(ISERROR(VLOOKUP($A53,'55WD'!$B$11:$B$34,1,FALSE))=TRUE,"","○"))</f>
        <v/>
      </c>
    </row>
    <row r="54" spans="1:25" ht="15" customHeight="1" x14ac:dyDescent="0.15">
      <c r="A54" s="33">
        <v>49</v>
      </c>
      <c r="B54" s="34" t="str">
        <f>IF($A54="","",IF(VLOOKUP($A54,選手名簿!$A$9:$L$58,2)="","",VLOOKUP($A54,選手名簿!$A$9:$L$58,2)))</f>
        <v/>
      </c>
      <c r="C54" s="35" t="str">
        <f>IF($A54="","",IF(VLOOKUP($A54,選手名簿!$A$9:$L$58,3)="","",VLOOKUP($A54,選手名簿!$A$9:$L$58,3)))</f>
        <v/>
      </c>
      <c r="D54" s="34" t="str">
        <f>IF($A54="","",IF(VLOOKUP($A54,選手名簿!$A$9:$L$58,4)="","",VLOOKUP($A54,選手名簿!$A$9:$L$58,4)))</f>
        <v/>
      </c>
      <c r="E54" s="65" t="str">
        <f>IF($A54="","",IF(VLOOKUP($A54,選手名簿!$A$9:$L$58,5)="","",VLOOKUP($A54,選手名簿!$A$9:$L$58,5)))</f>
        <v/>
      </c>
      <c r="F54" s="17"/>
      <c r="G54" s="18"/>
      <c r="H54" s="18"/>
      <c r="I54" s="29" t="str">
        <f>IF($B54="","",IF(ISERROR(VLOOKUP($A54,MT!$B$14:$B$20,1,FALSE))=TRUE,"","○"))</f>
        <v/>
      </c>
      <c r="J54" s="30" t="str">
        <f>IF($B54="","",IF(ISERROR(VLOOKUP($A54,WT!$B$14:$B$20,1,FALSE))=TRUE,"","○"))</f>
        <v/>
      </c>
      <c r="K54" s="79" t="str">
        <f>IF($B54="","",IF(ISERROR(VLOOKUP($A54,OBT!$B$14:$B$22,1,FALSE)=TRUE),"","○"))</f>
        <v/>
      </c>
      <c r="L54" s="77" t="str">
        <f>IF($B54="","",IF(ISERROR(VLOOKUP($A54,OGT!$B$14:$B$22,1,FALSE)=TRUE),"","○"))</f>
        <v/>
      </c>
      <c r="M54" s="85" t="str">
        <f>IF($B54="","",IF(ISERROR(VLOOKUP($A54,HAT!$B$14:$B$22,1,FALSE)=TRUE),"","○"))</f>
        <v/>
      </c>
      <c r="N54" s="36" t="str">
        <f>IF($B54="","",IF(ISERROR(VLOOKUP($A54,MD!$B$11:$B$34,1,FALSE))=TRUE,"","○"))</f>
        <v/>
      </c>
      <c r="O54" s="40" t="str">
        <f>IF($B54="","",IF(ISERROR(VLOOKUP($A54,'30MD'!$B$11:$B$34,1,FALSE))=TRUE,"","○"))</f>
        <v/>
      </c>
      <c r="P54" s="40" t="str">
        <f>IF($B54="","",IF(ISERROR(VLOOKUP($A54,'40MD'!$B$11:$B$34,1,FALSE))=TRUE,"","○"))</f>
        <v/>
      </c>
      <c r="Q54" s="40" t="str">
        <f>IF($B54="","",IF(ISERROR(VLOOKUP($A54,'50MD'!$B$11:$B$34,1,FALSE))=TRUE,"","○"))</f>
        <v/>
      </c>
      <c r="R54" s="40" t="str">
        <f>IF($B54="","",IF(ISERROR(VLOOKUP($A54,'60MD'!$B$11:$B$34,1,FALSE))=TRUE,"","○"))</f>
        <v/>
      </c>
      <c r="S54" s="40" t="str">
        <f>IF($B54="","",IF(ISERROR(VLOOKUP($A54,'65MD'!$B$11:$B$34,1,FALSE))=TRUE,"","○"))</f>
        <v/>
      </c>
      <c r="T54" s="40" t="str">
        <f>IF($B54="","",IF(ISERROR(VLOOKUP($A54,'70MD'!$B$11:$B$34,1,FALSE))=TRUE,"","○"))</f>
        <v/>
      </c>
      <c r="U54" s="40" t="str">
        <f>IF($B54="","",IF(ISERROR(VLOOKUP($A54,WD!$B$11:$B$34,1,FALSE))=TRUE,"","○"))</f>
        <v/>
      </c>
      <c r="V54" s="40" t="str">
        <f>IF($B54="","",IF(ISERROR(VLOOKUP($A54,'30WD'!$B$11:$B$34,1,FALSE))=TRUE,"","○"))</f>
        <v/>
      </c>
      <c r="W54" s="40" t="str">
        <f>IF($B54="","",IF(ISERROR(VLOOKUP($A54,'40WD'!$B$11:$B$34,1,FALSE))=TRUE,"","○"))</f>
        <v/>
      </c>
      <c r="X54" s="40" t="str">
        <f>IF($B54="","",IF(ISERROR(VLOOKUP($A54,'50WD'!$B$11:$B$34,1,FALSE))=TRUE,"","○"))</f>
        <v/>
      </c>
      <c r="Y54" s="37" t="str">
        <f>IF($B54="","",IF(ISERROR(VLOOKUP($A54,'55WD'!$B$11:$B$34,1,FALSE))=TRUE,"","○"))</f>
        <v/>
      </c>
    </row>
    <row r="55" spans="1:25" ht="15" customHeight="1" x14ac:dyDescent="0.15">
      <c r="A55" s="33">
        <v>50</v>
      </c>
      <c r="B55" s="34" t="str">
        <f>IF($A55="","",IF(VLOOKUP($A55,選手名簿!$A$9:$L$58,2)="","",VLOOKUP($A55,選手名簿!$A$9:$L$58,2)))</f>
        <v/>
      </c>
      <c r="C55" s="35" t="str">
        <f>IF($A55="","",IF(VLOOKUP($A55,選手名簿!$A$9:$L$58,3)="","",VLOOKUP($A55,選手名簿!$A$9:$L$58,3)))</f>
        <v/>
      </c>
      <c r="D55" s="34" t="str">
        <f>IF($A55="","",IF(VLOOKUP($A55,選手名簿!$A$9:$L$58,4)="","",VLOOKUP($A55,選手名簿!$A$9:$L$58,4)))</f>
        <v/>
      </c>
      <c r="E55" s="65" t="str">
        <f>IF($A55="","",IF(VLOOKUP($A55,選手名簿!$A$9:$L$58,5)="","",VLOOKUP($A55,選手名簿!$A$9:$L$58,5)))</f>
        <v/>
      </c>
      <c r="F55" s="17"/>
      <c r="G55" s="18"/>
      <c r="H55" s="18"/>
      <c r="I55" s="29" t="str">
        <f>IF($B55="","",IF(ISERROR(VLOOKUP($A55,MT!$B$14:$B$20,1,FALSE))=TRUE,"","○"))</f>
        <v/>
      </c>
      <c r="J55" s="30" t="str">
        <f>IF($B55="","",IF(ISERROR(VLOOKUP($A55,WT!$B$14:$B$20,1,FALSE))=TRUE,"","○"))</f>
        <v/>
      </c>
      <c r="K55" s="79" t="str">
        <f>IF($B55="","",IF(ISERROR(VLOOKUP($A55,OBT!$B$14:$B$22,1,FALSE)=TRUE),"","○"))</f>
        <v/>
      </c>
      <c r="L55" s="77" t="str">
        <f>IF($B55="","",IF(ISERROR(VLOOKUP($A55,OGT!$B$14:$B$22,1,FALSE)=TRUE),"","○"))</f>
        <v/>
      </c>
      <c r="M55" s="85" t="str">
        <f>IF($B55="","",IF(ISERROR(VLOOKUP($A55,HAT!$B$14:$B$22,1,FALSE)=TRUE),"","○"))</f>
        <v/>
      </c>
      <c r="N55" s="36" t="str">
        <f>IF($B55="","",IF(ISERROR(VLOOKUP($A55,MD!$B$11:$B$34,1,FALSE))=TRUE,"","○"))</f>
        <v/>
      </c>
      <c r="O55" s="40" t="str">
        <f>IF($B55="","",IF(ISERROR(VLOOKUP($A55,'30MD'!$B$11:$B$34,1,FALSE))=TRUE,"","○"))</f>
        <v/>
      </c>
      <c r="P55" s="40" t="str">
        <f>IF($B55="","",IF(ISERROR(VLOOKUP($A55,'40MD'!$B$11:$B$34,1,FALSE))=TRUE,"","○"))</f>
        <v/>
      </c>
      <c r="Q55" s="40" t="str">
        <f>IF($B55="","",IF(ISERROR(VLOOKUP($A55,'50MD'!$B$11:$B$34,1,FALSE))=TRUE,"","○"))</f>
        <v/>
      </c>
      <c r="R55" s="40" t="str">
        <f>IF($B55="","",IF(ISERROR(VLOOKUP($A55,'60MD'!$B$11:$B$34,1,FALSE))=TRUE,"","○"))</f>
        <v/>
      </c>
      <c r="S55" s="40" t="str">
        <f>IF($B55="","",IF(ISERROR(VLOOKUP($A55,'65MD'!$B$11:$B$34,1,FALSE))=TRUE,"","○"))</f>
        <v/>
      </c>
      <c r="T55" s="40" t="str">
        <f>IF($B55="","",IF(ISERROR(VLOOKUP($A55,'70MD'!$B$11:$B$34,1,FALSE))=TRUE,"","○"))</f>
        <v/>
      </c>
      <c r="U55" s="40" t="str">
        <f>IF($B55="","",IF(ISERROR(VLOOKUP($A55,WD!$B$11:$B$34,1,FALSE))=TRUE,"","○"))</f>
        <v/>
      </c>
      <c r="V55" s="40" t="str">
        <f>IF($B55="","",IF(ISERROR(VLOOKUP($A55,'30WD'!$B$11:$B$34,1,FALSE))=TRUE,"","○"))</f>
        <v/>
      </c>
      <c r="W55" s="40" t="str">
        <f>IF($B55="","",IF(ISERROR(VLOOKUP($A55,'40WD'!$B$11:$B$34,1,FALSE))=TRUE,"","○"))</f>
        <v/>
      </c>
      <c r="X55" s="40" t="str">
        <f>IF($B55="","",IF(ISERROR(VLOOKUP($A55,'50WD'!$B$11:$B$34,1,FALSE))=TRUE,"","○"))</f>
        <v/>
      </c>
      <c r="Y55" s="37" t="str">
        <f>IF($B55="","",IF(ISERROR(VLOOKUP($A55,'55WD'!$B$11:$B$34,1,FALSE))=TRUE,"","○"))</f>
        <v/>
      </c>
    </row>
    <row r="56" spans="1:25" ht="27.75" customHeight="1" thickBot="1" x14ac:dyDescent="0.2">
      <c r="A56" s="173" t="s">
        <v>66</v>
      </c>
      <c r="B56" s="174"/>
      <c r="C56" s="174"/>
      <c r="D56" s="174"/>
      <c r="E56" s="174"/>
      <c r="F56" s="41">
        <f t="shared" ref="F56:Y56" si="0">COUNTIF(F6:F55,"○")</f>
        <v>0</v>
      </c>
      <c r="G56" s="42">
        <f t="shared" si="0"/>
        <v>0</v>
      </c>
      <c r="H56" s="43">
        <f t="shared" si="0"/>
        <v>0</v>
      </c>
      <c r="I56" s="44">
        <f t="shared" si="0"/>
        <v>0</v>
      </c>
      <c r="J56" s="42">
        <f t="shared" si="0"/>
        <v>0</v>
      </c>
      <c r="K56" s="42">
        <f t="shared" si="0"/>
        <v>0</v>
      </c>
      <c r="L56" s="42">
        <f t="shared" si="0"/>
        <v>0</v>
      </c>
      <c r="M56" s="136">
        <f t="shared" si="0"/>
        <v>0</v>
      </c>
      <c r="N56" s="135">
        <f t="shared" si="0"/>
        <v>0</v>
      </c>
      <c r="O56" s="43">
        <f t="shared" si="0"/>
        <v>0</v>
      </c>
      <c r="P56" s="43">
        <f t="shared" si="0"/>
        <v>0</v>
      </c>
      <c r="Q56" s="43">
        <f t="shared" si="0"/>
        <v>0</v>
      </c>
      <c r="R56" s="43">
        <f t="shared" si="0"/>
        <v>0</v>
      </c>
      <c r="S56" s="43">
        <f t="shared" si="0"/>
        <v>0</v>
      </c>
      <c r="T56" s="43">
        <f t="shared" si="0"/>
        <v>0</v>
      </c>
      <c r="U56" s="43">
        <f t="shared" si="0"/>
        <v>0</v>
      </c>
      <c r="V56" s="43">
        <f t="shared" si="0"/>
        <v>0</v>
      </c>
      <c r="W56" s="43">
        <f t="shared" si="0"/>
        <v>0</v>
      </c>
      <c r="X56" s="43">
        <f t="shared" si="0"/>
        <v>0</v>
      </c>
      <c r="Y56" s="45">
        <f t="shared" si="0"/>
        <v>0</v>
      </c>
    </row>
    <row r="57" spans="1:25" ht="15" customHeight="1" x14ac:dyDescent="0.15">
      <c r="B57" s="19" t="s">
        <v>136</v>
      </c>
      <c r="C57" s="19"/>
      <c r="D57" s="19"/>
      <c r="F57" s="20"/>
    </row>
    <row r="58" spans="1:25" ht="18" customHeight="1" x14ac:dyDescent="0.15">
      <c r="B58" s="19"/>
      <c r="F58" s="20"/>
    </row>
    <row r="59" spans="1:25" ht="14.1" customHeight="1" x14ac:dyDescent="0.15">
      <c r="F59" s="20"/>
    </row>
    <row r="60" spans="1:25" ht="14.1" customHeight="1" x14ac:dyDescent="0.15">
      <c r="F60" s="20"/>
    </row>
    <row r="61" spans="1:25" ht="14.1" customHeight="1" x14ac:dyDescent="0.15">
      <c r="F61" s="20"/>
    </row>
    <row r="62" spans="1:25" ht="14.1" customHeight="1" x14ac:dyDescent="0.15">
      <c r="F62" s="20"/>
    </row>
    <row r="63" spans="1:25" x14ac:dyDescent="0.15">
      <c r="F63" s="20"/>
    </row>
    <row r="64" spans="1:25" x14ac:dyDescent="0.15">
      <c r="F64" s="20"/>
    </row>
    <row r="65" spans="6:6" x14ac:dyDescent="0.15">
      <c r="F65" s="20"/>
    </row>
    <row r="66" spans="6:6" x14ac:dyDescent="0.15">
      <c r="F66" s="20"/>
    </row>
    <row r="67" spans="6:6" x14ac:dyDescent="0.15">
      <c r="F67" s="20"/>
    </row>
    <row r="68" spans="6:6" x14ac:dyDescent="0.15">
      <c r="F68" s="20"/>
    </row>
    <row r="69" spans="6:6" x14ac:dyDescent="0.15">
      <c r="F69" s="20"/>
    </row>
    <row r="70" spans="6:6" x14ac:dyDescent="0.15">
      <c r="F70" s="20"/>
    </row>
    <row r="71" spans="6:6" x14ac:dyDescent="0.15">
      <c r="F71" s="20"/>
    </row>
    <row r="72" spans="6:6" x14ac:dyDescent="0.15">
      <c r="F72" s="20"/>
    </row>
    <row r="73" spans="6:6" x14ac:dyDescent="0.15">
      <c r="F73" s="20"/>
    </row>
    <row r="74" spans="6:6" x14ac:dyDescent="0.15">
      <c r="F74" s="20"/>
    </row>
    <row r="75" spans="6:6" x14ac:dyDescent="0.15">
      <c r="F75" s="20"/>
    </row>
    <row r="76" spans="6:6" x14ac:dyDescent="0.15">
      <c r="F76" s="20"/>
    </row>
    <row r="77" spans="6:6" x14ac:dyDescent="0.15">
      <c r="F77" s="20"/>
    </row>
    <row r="78" spans="6:6" x14ac:dyDescent="0.15">
      <c r="F78" s="20"/>
    </row>
    <row r="79" spans="6:6" x14ac:dyDescent="0.15">
      <c r="F79" s="20"/>
    </row>
    <row r="80" spans="6:6" x14ac:dyDescent="0.15">
      <c r="F80" s="20"/>
    </row>
    <row r="81" spans="6:6" x14ac:dyDescent="0.15">
      <c r="F81" s="20"/>
    </row>
    <row r="82" spans="6:6" x14ac:dyDescent="0.15">
      <c r="F82" s="20"/>
    </row>
    <row r="83" spans="6:6" x14ac:dyDescent="0.15">
      <c r="F83" s="20"/>
    </row>
    <row r="84" spans="6:6" x14ac:dyDescent="0.15">
      <c r="F84" s="20"/>
    </row>
    <row r="85" spans="6:6" x14ac:dyDescent="0.15">
      <c r="F85" s="20"/>
    </row>
    <row r="86" spans="6:6" x14ac:dyDescent="0.15">
      <c r="F86" s="20"/>
    </row>
    <row r="87" spans="6:6" x14ac:dyDescent="0.15">
      <c r="F87" s="20"/>
    </row>
    <row r="88" spans="6:6" x14ac:dyDescent="0.15">
      <c r="F88" s="20"/>
    </row>
    <row r="89" spans="6:6" x14ac:dyDescent="0.15">
      <c r="F89" s="20"/>
    </row>
    <row r="90" spans="6:6" x14ac:dyDescent="0.15">
      <c r="F90" s="20"/>
    </row>
    <row r="91" spans="6:6" x14ac:dyDescent="0.15">
      <c r="F91" s="20"/>
    </row>
    <row r="92" spans="6:6" x14ac:dyDescent="0.15">
      <c r="F92" s="20"/>
    </row>
    <row r="93" spans="6:6" x14ac:dyDescent="0.15">
      <c r="F93" s="20"/>
    </row>
    <row r="94" spans="6:6" x14ac:dyDescent="0.15">
      <c r="F94" s="20"/>
    </row>
    <row r="95" spans="6:6" x14ac:dyDescent="0.15">
      <c r="F95" s="20"/>
    </row>
    <row r="96" spans="6:6" x14ac:dyDescent="0.15">
      <c r="F96" s="20"/>
    </row>
    <row r="97" spans="6:6" x14ac:dyDescent="0.15">
      <c r="F97" s="20"/>
    </row>
    <row r="98" spans="6:6" x14ac:dyDescent="0.15">
      <c r="F98" s="20"/>
    </row>
    <row r="99" spans="6:6" x14ac:dyDescent="0.15">
      <c r="F99" s="20"/>
    </row>
    <row r="100" spans="6:6" x14ac:dyDescent="0.15">
      <c r="F100" s="20"/>
    </row>
    <row r="101" spans="6:6" x14ac:dyDescent="0.15">
      <c r="F101" s="20"/>
    </row>
    <row r="102" spans="6:6" x14ac:dyDescent="0.15">
      <c r="F102" s="20"/>
    </row>
    <row r="103" spans="6:6" x14ac:dyDescent="0.15">
      <c r="F103" s="20"/>
    </row>
    <row r="104" spans="6:6" x14ac:dyDescent="0.15">
      <c r="F104" s="20"/>
    </row>
    <row r="105" spans="6:6" x14ac:dyDescent="0.15">
      <c r="F105" s="20"/>
    </row>
    <row r="106" spans="6:6" x14ac:dyDescent="0.15">
      <c r="F106" s="20"/>
    </row>
    <row r="107" spans="6:6" x14ac:dyDescent="0.15">
      <c r="F107" s="20"/>
    </row>
    <row r="108" spans="6:6" x14ac:dyDescent="0.15">
      <c r="F108" s="20"/>
    </row>
    <row r="109" spans="6:6" x14ac:dyDescent="0.15">
      <c r="F109" s="20"/>
    </row>
    <row r="110" spans="6:6" x14ac:dyDescent="0.15">
      <c r="F110" s="20"/>
    </row>
    <row r="111" spans="6:6" x14ac:dyDescent="0.15">
      <c r="F111" s="20"/>
    </row>
    <row r="112" spans="6:6" x14ac:dyDescent="0.15">
      <c r="F112" s="20"/>
    </row>
    <row r="113" spans="6:6" x14ac:dyDescent="0.15">
      <c r="F113" s="20"/>
    </row>
    <row r="114" spans="6:6" x14ac:dyDescent="0.15">
      <c r="F114" s="20"/>
    </row>
    <row r="115" spans="6:6" x14ac:dyDescent="0.15">
      <c r="F115" s="20"/>
    </row>
    <row r="116" spans="6:6" x14ac:dyDescent="0.15">
      <c r="F116" s="20"/>
    </row>
    <row r="117" spans="6:6" x14ac:dyDescent="0.15">
      <c r="F117" s="20"/>
    </row>
    <row r="118" spans="6:6" x14ac:dyDescent="0.15">
      <c r="F118" s="20"/>
    </row>
    <row r="119" spans="6:6" x14ac:dyDescent="0.15">
      <c r="F119" s="20"/>
    </row>
    <row r="120" spans="6:6" x14ac:dyDescent="0.15">
      <c r="F120" s="20"/>
    </row>
    <row r="121" spans="6:6" x14ac:dyDescent="0.15">
      <c r="F121" s="20"/>
    </row>
    <row r="122" spans="6:6" x14ac:dyDescent="0.15">
      <c r="F122" s="20"/>
    </row>
    <row r="123" spans="6:6" x14ac:dyDescent="0.15">
      <c r="F123" s="20"/>
    </row>
    <row r="124" spans="6:6" x14ac:dyDescent="0.15">
      <c r="F124" s="20"/>
    </row>
    <row r="125" spans="6:6" x14ac:dyDescent="0.15">
      <c r="F125" s="20"/>
    </row>
    <row r="126" spans="6:6" x14ac:dyDescent="0.15">
      <c r="F126" s="20"/>
    </row>
    <row r="127" spans="6:6" x14ac:dyDescent="0.15">
      <c r="F127" s="20"/>
    </row>
    <row r="128" spans="6:6" x14ac:dyDescent="0.15">
      <c r="F128" s="20"/>
    </row>
    <row r="129" spans="6:6" x14ac:dyDescent="0.15">
      <c r="F129" s="20"/>
    </row>
    <row r="130" spans="6:6" x14ac:dyDescent="0.15">
      <c r="F130" s="20"/>
    </row>
    <row r="131" spans="6:6" x14ac:dyDescent="0.15">
      <c r="F131" s="20"/>
    </row>
    <row r="132" spans="6:6" x14ac:dyDescent="0.15">
      <c r="F132" s="20"/>
    </row>
    <row r="133" spans="6:6" x14ac:dyDescent="0.15">
      <c r="F133" s="20"/>
    </row>
    <row r="134" spans="6:6" x14ac:dyDescent="0.15">
      <c r="F134" s="20"/>
    </row>
    <row r="135" spans="6:6" x14ac:dyDescent="0.15">
      <c r="F135" s="20"/>
    </row>
    <row r="136" spans="6:6" x14ac:dyDescent="0.15">
      <c r="F136" s="20"/>
    </row>
    <row r="137" spans="6:6" x14ac:dyDescent="0.15">
      <c r="F137" s="20"/>
    </row>
    <row r="138" spans="6:6" x14ac:dyDescent="0.15">
      <c r="F138" s="20"/>
    </row>
    <row r="139" spans="6:6" x14ac:dyDescent="0.15">
      <c r="F139" s="20"/>
    </row>
    <row r="140" spans="6:6" x14ac:dyDescent="0.15">
      <c r="F140" s="20"/>
    </row>
    <row r="141" spans="6:6" x14ac:dyDescent="0.15">
      <c r="F141" s="20"/>
    </row>
    <row r="142" spans="6:6" x14ac:dyDescent="0.15">
      <c r="F142" s="20"/>
    </row>
    <row r="143" spans="6:6" x14ac:dyDescent="0.15">
      <c r="F143" s="20"/>
    </row>
    <row r="144" spans="6:6" x14ac:dyDescent="0.15">
      <c r="F144" s="20"/>
    </row>
    <row r="145" spans="6:6" x14ac:dyDescent="0.15">
      <c r="F145" s="20"/>
    </row>
    <row r="146" spans="6:6" x14ac:dyDescent="0.15">
      <c r="F146" s="20"/>
    </row>
    <row r="147" spans="6:6" x14ac:dyDescent="0.15">
      <c r="F147" s="20"/>
    </row>
    <row r="148" spans="6:6" x14ac:dyDescent="0.15">
      <c r="F148" s="20"/>
    </row>
    <row r="149" spans="6:6" x14ac:dyDescent="0.15">
      <c r="F149" s="20"/>
    </row>
    <row r="150" spans="6:6" x14ac:dyDescent="0.15">
      <c r="F150" s="20"/>
    </row>
    <row r="151" spans="6:6" x14ac:dyDescent="0.15">
      <c r="F151" s="20"/>
    </row>
    <row r="152" spans="6:6" x14ac:dyDescent="0.15">
      <c r="F152" s="20"/>
    </row>
    <row r="153" spans="6:6" x14ac:dyDescent="0.15">
      <c r="F153" s="20"/>
    </row>
    <row r="154" spans="6:6" x14ac:dyDescent="0.15">
      <c r="F154" s="20"/>
    </row>
    <row r="155" spans="6:6" x14ac:dyDescent="0.15">
      <c r="F155" s="20"/>
    </row>
    <row r="156" spans="6:6" x14ac:dyDescent="0.15">
      <c r="F156" s="20"/>
    </row>
    <row r="157" spans="6:6" x14ac:dyDescent="0.15">
      <c r="F157" s="20"/>
    </row>
    <row r="158" spans="6:6" x14ac:dyDescent="0.15">
      <c r="F158" s="20"/>
    </row>
    <row r="159" spans="6:6" x14ac:dyDescent="0.15">
      <c r="F159" s="20"/>
    </row>
    <row r="160" spans="6:6" x14ac:dyDescent="0.15">
      <c r="F160" s="20"/>
    </row>
    <row r="161" spans="6:6" x14ac:dyDescent="0.15">
      <c r="F161" s="20"/>
    </row>
    <row r="162" spans="6:6" x14ac:dyDescent="0.15">
      <c r="F162" s="20"/>
    </row>
    <row r="163" spans="6:6" x14ac:dyDescent="0.15">
      <c r="F163" s="20"/>
    </row>
    <row r="164" spans="6:6" x14ac:dyDescent="0.15">
      <c r="F164" s="20"/>
    </row>
    <row r="165" spans="6:6" x14ac:dyDescent="0.15">
      <c r="F165" s="20"/>
    </row>
    <row r="166" spans="6:6" x14ac:dyDescent="0.15">
      <c r="F166" s="20"/>
    </row>
    <row r="167" spans="6:6" x14ac:dyDescent="0.15">
      <c r="F167" s="20"/>
    </row>
    <row r="168" spans="6:6" x14ac:dyDescent="0.15">
      <c r="F168" s="20"/>
    </row>
    <row r="169" spans="6:6" x14ac:dyDescent="0.15">
      <c r="F169" s="20"/>
    </row>
    <row r="170" spans="6:6" x14ac:dyDescent="0.15">
      <c r="F170" s="20"/>
    </row>
    <row r="171" spans="6:6" x14ac:dyDescent="0.15">
      <c r="F171" s="20"/>
    </row>
    <row r="172" spans="6:6" x14ac:dyDescent="0.15">
      <c r="F172" s="20"/>
    </row>
    <row r="173" spans="6:6" x14ac:dyDescent="0.15">
      <c r="F173" s="20"/>
    </row>
    <row r="174" spans="6:6" x14ac:dyDescent="0.15">
      <c r="F174" s="20"/>
    </row>
    <row r="175" spans="6:6" x14ac:dyDescent="0.15">
      <c r="F175" s="20"/>
    </row>
    <row r="176" spans="6:6" x14ac:dyDescent="0.15">
      <c r="F176" s="20"/>
    </row>
    <row r="177" spans="6:6" x14ac:dyDescent="0.15">
      <c r="F177" s="20"/>
    </row>
    <row r="178" spans="6:6" x14ac:dyDescent="0.15">
      <c r="F178" s="20"/>
    </row>
    <row r="179" spans="6:6" x14ac:dyDescent="0.15">
      <c r="F179" s="20"/>
    </row>
    <row r="180" spans="6:6" x14ac:dyDescent="0.15">
      <c r="F180" s="20"/>
    </row>
    <row r="181" spans="6:6" x14ac:dyDescent="0.15">
      <c r="F181" s="20"/>
    </row>
    <row r="182" spans="6:6" x14ac:dyDescent="0.15">
      <c r="F182" s="20"/>
    </row>
    <row r="183" spans="6:6" x14ac:dyDescent="0.15">
      <c r="F183" s="20"/>
    </row>
    <row r="184" spans="6:6" x14ac:dyDescent="0.15">
      <c r="F184" s="20"/>
    </row>
    <row r="185" spans="6:6" x14ac:dyDescent="0.15">
      <c r="F185" s="20"/>
    </row>
    <row r="186" spans="6:6" x14ac:dyDescent="0.15">
      <c r="F186" s="20"/>
    </row>
    <row r="187" spans="6:6" x14ac:dyDescent="0.15">
      <c r="F187" s="20"/>
    </row>
    <row r="188" spans="6:6" x14ac:dyDescent="0.15">
      <c r="F188" s="20"/>
    </row>
    <row r="189" spans="6:6" x14ac:dyDescent="0.15">
      <c r="F189" s="20"/>
    </row>
    <row r="190" spans="6:6" x14ac:dyDescent="0.15">
      <c r="F190" s="20"/>
    </row>
    <row r="191" spans="6:6" x14ac:dyDescent="0.15">
      <c r="F191" s="20"/>
    </row>
    <row r="192" spans="6:6" x14ac:dyDescent="0.15">
      <c r="F192" s="20"/>
    </row>
    <row r="193" spans="6:6" x14ac:dyDescent="0.15">
      <c r="F193" s="20"/>
    </row>
    <row r="194" spans="6:6" x14ac:dyDescent="0.15">
      <c r="F194" s="20"/>
    </row>
    <row r="195" spans="6:6" x14ac:dyDescent="0.15">
      <c r="F195" s="20"/>
    </row>
    <row r="196" spans="6:6" x14ac:dyDescent="0.15">
      <c r="F196" s="20"/>
    </row>
    <row r="197" spans="6:6" x14ac:dyDescent="0.15">
      <c r="F197" s="20"/>
    </row>
    <row r="198" spans="6:6" x14ac:dyDescent="0.15">
      <c r="F198" s="20"/>
    </row>
    <row r="199" spans="6:6" x14ac:dyDescent="0.15">
      <c r="F199" s="20"/>
    </row>
    <row r="200" spans="6:6" x14ac:dyDescent="0.15">
      <c r="F200" s="20"/>
    </row>
    <row r="201" spans="6:6" x14ac:dyDescent="0.15">
      <c r="F201" s="20"/>
    </row>
    <row r="202" spans="6:6" x14ac:dyDescent="0.15">
      <c r="F202" s="20"/>
    </row>
    <row r="203" spans="6:6" x14ac:dyDescent="0.15">
      <c r="F203" s="20"/>
    </row>
    <row r="204" spans="6:6" x14ac:dyDescent="0.15">
      <c r="F204" s="20"/>
    </row>
    <row r="205" spans="6:6" x14ac:dyDescent="0.15">
      <c r="F205" s="20"/>
    </row>
    <row r="206" spans="6:6" x14ac:dyDescent="0.15">
      <c r="F206" s="20"/>
    </row>
    <row r="207" spans="6:6" x14ac:dyDescent="0.15">
      <c r="F207" s="20"/>
    </row>
    <row r="208" spans="6:6" x14ac:dyDescent="0.15">
      <c r="F208" s="20"/>
    </row>
    <row r="209" spans="6:6" x14ac:dyDescent="0.15">
      <c r="F209" s="20"/>
    </row>
    <row r="210" spans="6:6" x14ac:dyDescent="0.15">
      <c r="F210" s="20"/>
    </row>
    <row r="211" spans="6:6" x14ac:dyDescent="0.15">
      <c r="F211" s="20"/>
    </row>
    <row r="212" spans="6:6" x14ac:dyDescent="0.15">
      <c r="F212" s="20"/>
    </row>
    <row r="213" spans="6:6" x14ac:dyDescent="0.15">
      <c r="F213" s="20"/>
    </row>
    <row r="214" spans="6:6" x14ac:dyDescent="0.15">
      <c r="F214" s="20"/>
    </row>
    <row r="215" spans="6:6" x14ac:dyDescent="0.15">
      <c r="F215" s="20"/>
    </row>
    <row r="216" spans="6:6" x14ac:dyDescent="0.15">
      <c r="F216" s="20"/>
    </row>
    <row r="217" spans="6:6" x14ac:dyDescent="0.15">
      <c r="F217" s="20"/>
    </row>
    <row r="218" spans="6:6" x14ac:dyDescent="0.15">
      <c r="F218" s="20"/>
    </row>
    <row r="219" spans="6:6" x14ac:dyDescent="0.15">
      <c r="F219" s="20"/>
    </row>
    <row r="220" spans="6:6" x14ac:dyDescent="0.15">
      <c r="F220" s="20"/>
    </row>
    <row r="221" spans="6:6" x14ac:dyDescent="0.15">
      <c r="F221" s="20"/>
    </row>
    <row r="222" spans="6:6" x14ac:dyDescent="0.15">
      <c r="F222" s="20"/>
    </row>
    <row r="223" spans="6:6" x14ac:dyDescent="0.15">
      <c r="F223" s="20"/>
    </row>
    <row r="224" spans="6:6" x14ac:dyDescent="0.15">
      <c r="F224" s="20"/>
    </row>
    <row r="225" spans="6:6" x14ac:dyDescent="0.15">
      <c r="F225" s="20"/>
    </row>
    <row r="226" spans="6:6" x14ac:dyDescent="0.15">
      <c r="F226" s="20"/>
    </row>
    <row r="227" spans="6:6" x14ac:dyDescent="0.15">
      <c r="F227" s="20"/>
    </row>
    <row r="228" spans="6:6" x14ac:dyDescent="0.15">
      <c r="F228" s="20"/>
    </row>
  </sheetData>
  <sheetProtection selectLockedCells="1"/>
  <mergeCells count="14">
    <mergeCell ref="A56:E56"/>
    <mergeCell ref="B3:C5"/>
    <mergeCell ref="D3:E5"/>
    <mergeCell ref="A3:A5"/>
    <mergeCell ref="N4:T4"/>
    <mergeCell ref="B1:Q1"/>
    <mergeCell ref="R1:X1"/>
    <mergeCell ref="F4:F5"/>
    <mergeCell ref="G4:G5"/>
    <mergeCell ref="H4:H5"/>
    <mergeCell ref="F3:M3"/>
    <mergeCell ref="I4:M4"/>
    <mergeCell ref="U4:Y4"/>
    <mergeCell ref="N3:Y3"/>
  </mergeCells>
  <phoneticPr fontId="5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horizontalDpi="4294967293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G42"/>
  <sheetViews>
    <sheetView workbookViewId="0">
      <selection activeCell="B11" sqref="B11"/>
    </sheetView>
  </sheetViews>
  <sheetFormatPr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7" x14ac:dyDescent="0.15">
      <c r="A1" s="223" t="s">
        <v>141</v>
      </c>
      <c r="B1" s="223"/>
    </row>
    <row r="3" spans="1:7" x14ac:dyDescent="0.15">
      <c r="B3" s="230" t="str">
        <f>MT!B3</f>
        <v>第４回　東海地区教職員バドミントン選手権大会　参加申込書</v>
      </c>
      <c r="C3" s="230"/>
      <c r="D3" s="230"/>
      <c r="E3" s="230"/>
    </row>
    <row r="4" spans="1:7" ht="14.25" thickBot="1" x14ac:dyDescent="0.2"/>
    <row r="5" spans="1:7" ht="14.25" thickBot="1" x14ac:dyDescent="0.2">
      <c r="B5" s="233" t="s">
        <v>134</v>
      </c>
      <c r="C5" s="234"/>
      <c r="D5" s="125" t="s">
        <v>163</v>
      </c>
      <c r="E5" s="81" t="s">
        <v>0</v>
      </c>
      <c r="F5" s="6">
        <f>選手名簿!$B$3</f>
        <v>0</v>
      </c>
    </row>
    <row r="7" spans="1:7" x14ac:dyDescent="0.15">
      <c r="A7" s="124" t="s">
        <v>162</v>
      </c>
      <c r="G7" s="123" t="s">
        <v>159</v>
      </c>
    </row>
    <row r="8" spans="1:7" x14ac:dyDescent="0.15">
      <c r="B8" s="94" t="s">
        <v>13</v>
      </c>
      <c r="G8" s="119" t="s">
        <v>13</v>
      </c>
    </row>
    <row r="9" spans="1:7" x14ac:dyDescent="0.15">
      <c r="A9" s="226"/>
      <c r="B9" s="224" t="s">
        <v>1</v>
      </c>
      <c r="C9" s="141" t="s">
        <v>4</v>
      </c>
      <c r="D9" s="141"/>
      <c r="E9" s="141" t="s">
        <v>3</v>
      </c>
      <c r="F9" s="141"/>
      <c r="G9" s="129" t="s">
        <v>164</v>
      </c>
    </row>
    <row r="10" spans="1:7" x14ac:dyDescent="0.15">
      <c r="A10" s="226"/>
      <c r="B10" s="225"/>
      <c r="C10" s="80" t="s">
        <v>5</v>
      </c>
      <c r="D10" s="80" t="s">
        <v>6</v>
      </c>
      <c r="E10" s="80" t="s">
        <v>5</v>
      </c>
      <c r="F10" s="80" t="s">
        <v>6</v>
      </c>
      <c r="G10" s="119" t="s">
        <v>13</v>
      </c>
    </row>
    <row r="11" spans="1:7" ht="21" customHeight="1" x14ac:dyDescent="0.15">
      <c r="A11" s="224" t="s">
        <v>30</v>
      </c>
      <c r="B11" s="66"/>
      <c r="C11" s="7" t="str">
        <f>IF($B11="","",IF(VLOOKUP($B11,選手名簿!$A$9:$L$58,2)="","",VLOOKUP($B11,選手名簿!$A$9:$L$58,2)))</f>
        <v/>
      </c>
      <c r="D11" s="7" t="str">
        <f>IF($B11="","",IF(VLOOKUP($B11,選手名簿!$A$9:$L$58,3)="","",VLOOKUP($B11,選手名簿!$A$9:$L$58,3)))</f>
        <v/>
      </c>
      <c r="E11" s="7" t="str">
        <f>IF($B11="","",IF(VLOOKUP($B11,選手名簿!$A$9:$L$58,4)="","",VLOOKUP($B11,選手名簿!$A$9:$L$58,4)))</f>
        <v/>
      </c>
      <c r="F11" s="7" t="str">
        <f>IF($B11="","",IF(VLOOKUP($B11,選手名簿!$A$9:$L$58,5)="","",VLOOKUP($B11,選手名簿!$A$9:$L$58,5)))</f>
        <v/>
      </c>
      <c r="G11" s="120"/>
    </row>
    <row r="12" spans="1:7" ht="21" customHeight="1" x14ac:dyDescent="0.15">
      <c r="A12" s="225"/>
      <c r="B12" s="67"/>
      <c r="C12" s="8" t="str">
        <f>IF($B12="","",IF(VLOOKUP($B12,選手名簿!$A$9:$L$58,2)="","",VLOOKUP($B12,選手名簿!$A$9:$L$58,2)))</f>
        <v/>
      </c>
      <c r="D12" s="8" t="str">
        <f>IF($B12="","",IF(VLOOKUP($B12,選手名簿!$A$9:$L$58,3)="","",VLOOKUP($B12,選手名簿!$A$9:$L$58,3)))</f>
        <v/>
      </c>
      <c r="E12" s="8" t="str">
        <f>IF($B12="","",IF(VLOOKUP($B12,選手名簿!$A$9:$L$58,4)="","",VLOOKUP($B12,選手名簿!$A$9:$L$58,4)))</f>
        <v/>
      </c>
      <c r="F12" s="8" t="str">
        <f>IF($B12="","",IF(VLOOKUP($B12,選手名簿!$A$9:$L$58,5)="","",VLOOKUP($B12,選手名簿!$A$9:$L$58,5)))</f>
        <v/>
      </c>
      <c r="G12" s="120"/>
    </row>
    <row r="13" spans="1:7" ht="21" customHeight="1" x14ac:dyDescent="0.15">
      <c r="A13" s="224" t="s">
        <v>31</v>
      </c>
      <c r="B13" s="66"/>
      <c r="C13" s="7" t="str">
        <f>IF($B13="","",IF(VLOOKUP($B13,選手名簿!$A$9:$L$58,2)="","",VLOOKUP($B13,選手名簿!$A$9:$L$58,2)))</f>
        <v/>
      </c>
      <c r="D13" s="7" t="str">
        <f>IF($B13="","",IF(VLOOKUP($B13,選手名簿!$A$9:$L$58,3)="","",VLOOKUP($B13,選手名簿!$A$9:$L$58,3)))</f>
        <v/>
      </c>
      <c r="E13" s="7" t="str">
        <f>IF($B13="","",IF(VLOOKUP($B13,選手名簿!$A$9:$L$58,4)="","",VLOOKUP($B13,選手名簿!$A$9:$L$58,4)))</f>
        <v/>
      </c>
      <c r="F13" s="7" t="str">
        <f>IF($B13="","",IF(VLOOKUP($B13,選手名簿!$A$9:$L$58,5)="","",VLOOKUP($B13,選手名簿!$A$9:$L$58,5)))</f>
        <v/>
      </c>
      <c r="G13" s="120"/>
    </row>
    <row r="14" spans="1:7" ht="21" customHeight="1" x14ac:dyDescent="0.15">
      <c r="A14" s="225"/>
      <c r="B14" s="67"/>
      <c r="C14" s="8" t="str">
        <f>IF($B14="","",IF(VLOOKUP($B14,選手名簿!$A$9:$L$58,2)="","",VLOOKUP($B14,選手名簿!$A$9:$L$58,2)))</f>
        <v/>
      </c>
      <c r="D14" s="8" t="str">
        <f>IF($B14="","",IF(VLOOKUP($B14,選手名簿!$A$9:$L$58,3)="","",VLOOKUP($B14,選手名簿!$A$9:$L$58,3)))</f>
        <v/>
      </c>
      <c r="E14" s="8" t="str">
        <f>IF($B14="","",IF(VLOOKUP($B14,選手名簿!$A$9:$L$58,4)="","",VLOOKUP($B14,選手名簿!$A$9:$L$58,4)))</f>
        <v/>
      </c>
      <c r="F14" s="8" t="str">
        <f>IF($B14="","",IF(VLOOKUP($B14,選手名簿!$A$9:$L$58,5)="","",VLOOKUP($B14,選手名簿!$A$9:$L$58,5)))</f>
        <v/>
      </c>
      <c r="G14" s="120"/>
    </row>
    <row r="15" spans="1:7" ht="21" customHeight="1" x14ac:dyDescent="0.15">
      <c r="A15" s="224" t="s">
        <v>32</v>
      </c>
      <c r="B15" s="66"/>
      <c r="C15" s="7" t="str">
        <f>IF($B15="","",IF(VLOOKUP($B15,選手名簿!$A$9:$L$58,2)="","",VLOOKUP($B15,選手名簿!$A$9:$L$58,2)))</f>
        <v/>
      </c>
      <c r="D15" s="7" t="str">
        <f>IF($B15="","",IF(VLOOKUP($B15,選手名簿!$A$9:$L$58,3)="","",VLOOKUP($B15,選手名簿!$A$9:$L$58,3)))</f>
        <v/>
      </c>
      <c r="E15" s="7" t="str">
        <f>IF($B15="","",IF(VLOOKUP($B15,選手名簿!$A$9:$L$58,4)="","",VLOOKUP($B15,選手名簿!$A$9:$L$58,4)))</f>
        <v/>
      </c>
      <c r="F15" s="7" t="str">
        <f>IF($B15="","",IF(VLOOKUP($B15,選手名簿!$A$9:$L$58,5)="","",VLOOKUP($B15,選手名簿!$A$9:$L$58,5)))</f>
        <v/>
      </c>
      <c r="G15" s="120"/>
    </row>
    <row r="16" spans="1:7" ht="21" customHeight="1" x14ac:dyDescent="0.15">
      <c r="A16" s="225"/>
      <c r="B16" s="67"/>
      <c r="C16" s="8" t="str">
        <f>IF($B16="","",IF(VLOOKUP($B16,選手名簿!$A$9:$L$58,2)="","",VLOOKUP($B16,選手名簿!$A$9:$L$58,2)))</f>
        <v/>
      </c>
      <c r="D16" s="8" t="str">
        <f>IF($B16="","",IF(VLOOKUP($B16,選手名簿!$A$9:$L$58,3)="","",VLOOKUP($B16,選手名簿!$A$9:$L$58,3)))</f>
        <v/>
      </c>
      <c r="E16" s="8" t="str">
        <f>IF($B16="","",IF(VLOOKUP($B16,選手名簿!$A$9:$L$58,4)="","",VLOOKUP($B16,選手名簿!$A$9:$L$58,4)))</f>
        <v/>
      </c>
      <c r="F16" s="8" t="str">
        <f>IF($B16="","",IF(VLOOKUP($B16,選手名簿!$A$9:$L$58,5)="","",VLOOKUP($B16,選手名簿!$A$9:$L$58,5)))</f>
        <v/>
      </c>
      <c r="G16" s="120"/>
    </row>
    <row r="17" spans="1:7" ht="21" customHeight="1" x14ac:dyDescent="0.15">
      <c r="A17" s="224" t="s">
        <v>33</v>
      </c>
      <c r="B17" s="66"/>
      <c r="C17" s="7" t="str">
        <f>IF($B17="","",IF(VLOOKUP($B17,選手名簿!$A$9:$L$58,2)="","",VLOOKUP($B17,選手名簿!$A$9:$L$58,2)))</f>
        <v/>
      </c>
      <c r="D17" s="7" t="str">
        <f>IF($B17="","",IF(VLOOKUP($B17,選手名簿!$A$9:$L$58,3)="","",VLOOKUP($B17,選手名簿!$A$9:$L$58,3)))</f>
        <v/>
      </c>
      <c r="E17" s="7" t="str">
        <f>IF($B17="","",IF(VLOOKUP($B17,選手名簿!$A$9:$L$58,4)="","",VLOOKUP($B17,選手名簿!$A$9:$L$58,4)))</f>
        <v/>
      </c>
      <c r="F17" s="7" t="str">
        <f>IF($B17="","",IF(VLOOKUP($B17,選手名簿!$A$9:$L$58,5)="","",VLOOKUP($B17,選手名簿!$A$9:$L$58,5)))</f>
        <v/>
      </c>
      <c r="G17" s="120"/>
    </row>
    <row r="18" spans="1:7" ht="21" customHeight="1" x14ac:dyDescent="0.15">
      <c r="A18" s="225"/>
      <c r="B18" s="67"/>
      <c r="C18" s="8" t="str">
        <f>IF($B18="","",IF(VLOOKUP($B18,選手名簿!$A$9:$L$58,2)="","",VLOOKUP($B18,選手名簿!$A$9:$L$58,2)))</f>
        <v/>
      </c>
      <c r="D18" s="8" t="str">
        <f>IF($B18="","",IF(VLOOKUP($B18,選手名簿!$A$9:$L$58,3)="","",VLOOKUP($B18,選手名簿!$A$9:$L$58,3)))</f>
        <v/>
      </c>
      <c r="E18" s="8" t="str">
        <f>IF($B18="","",IF(VLOOKUP($B18,選手名簿!$A$9:$L$58,4)="","",VLOOKUP($B18,選手名簿!$A$9:$L$58,4)))</f>
        <v/>
      </c>
      <c r="F18" s="8" t="str">
        <f>IF($B18="","",IF(VLOOKUP($B18,選手名簿!$A$9:$L$58,5)="","",VLOOKUP($B18,選手名簿!$A$9:$L$58,5)))</f>
        <v/>
      </c>
      <c r="G18" s="120"/>
    </row>
    <row r="19" spans="1:7" ht="21" customHeight="1" x14ac:dyDescent="0.15">
      <c r="A19" s="224" t="s">
        <v>34</v>
      </c>
      <c r="B19" s="66"/>
      <c r="C19" s="7" t="str">
        <f>IF($B19="","",IF(VLOOKUP($B19,選手名簿!$A$9:$L$58,2)="","",VLOOKUP($B19,選手名簿!$A$9:$L$58,2)))</f>
        <v/>
      </c>
      <c r="D19" s="7" t="str">
        <f>IF($B19="","",IF(VLOOKUP($B19,選手名簿!$A$9:$L$58,3)="","",VLOOKUP($B19,選手名簿!$A$9:$L$58,3)))</f>
        <v/>
      </c>
      <c r="E19" s="7" t="str">
        <f>IF($B19="","",IF(VLOOKUP($B19,選手名簿!$A$9:$L$58,4)="","",VLOOKUP($B19,選手名簿!$A$9:$L$58,4)))</f>
        <v/>
      </c>
      <c r="F19" s="7" t="str">
        <f>IF($B19="","",IF(VLOOKUP($B19,選手名簿!$A$9:$L$58,5)="","",VLOOKUP($B19,選手名簿!$A$9:$L$58,5)))</f>
        <v/>
      </c>
      <c r="G19" s="120"/>
    </row>
    <row r="20" spans="1:7" ht="21" customHeight="1" x14ac:dyDescent="0.15">
      <c r="A20" s="225"/>
      <c r="B20" s="67"/>
      <c r="C20" s="8" t="str">
        <f>IF($B20="","",IF(VLOOKUP($B20,選手名簿!$A$9:$L$58,2)="","",VLOOKUP($B20,選手名簿!$A$9:$L$58,2)))</f>
        <v/>
      </c>
      <c r="D20" s="8" t="str">
        <f>IF($B20="","",IF(VLOOKUP($B20,選手名簿!$A$9:$L$58,3)="","",VLOOKUP($B20,選手名簿!$A$9:$L$58,3)))</f>
        <v/>
      </c>
      <c r="E20" s="8" t="str">
        <f>IF($B20="","",IF(VLOOKUP($B20,選手名簿!$A$9:$L$58,4)="","",VLOOKUP($B20,選手名簿!$A$9:$L$58,4)))</f>
        <v/>
      </c>
      <c r="F20" s="8" t="str">
        <f>IF($B20="","",IF(VLOOKUP($B20,選手名簿!$A$9:$L$58,5)="","",VLOOKUP($B20,選手名簿!$A$9:$L$58,5)))</f>
        <v/>
      </c>
      <c r="G20" s="120"/>
    </row>
    <row r="21" spans="1:7" ht="21" customHeight="1" x14ac:dyDescent="0.15">
      <c r="A21" s="224" t="s">
        <v>35</v>
      </c>
      <c r="B21" s="66"/>
      <c r="C21" s="7" t="str">
        <f>IF($B21="","",IF(VLOOKUP($B21,選手名簿!$A$9:$L$58,2)="","",VLOOKUP($B21,選手名簿!$A$9:$L$58,2)))</f>
        <v/>
      </c>
      <c r="D21" s="7" t="str">
        <f>IF($B21="","",IF(VLOOKUP($B21,選手名簿!$A$9:$L$58,3)="","",VLOOKUP($B21,選手名簿!$A$9:$L$58,3)))</f>
        <v/>
      </c>
      <c r="E21" s="7" t="str">
        <f>IF($B21="","",IF(VLOOKUP($B21,選手名簿!$A$9:$L$58,4)="","",VLOOKUP($B21,選手名簿!$A$9:$L$58,4)))</f>
        <v/>
      </c>
      <c r="F21" s="7" t="str">
        <f>IF($B21="","",IF(VLOOKUP($B21,選手名簿!$A$9:$L$58,5)="","",VLOOKUP($B21,選手名簿!$A$9:$L$58,5)))</f>
        <v/>
      </c>
      <c r="G21" s="120"/>
    </row>
    <row r="22" spans="1:7" ht="21" customHeight="1" x14ac:dyDescent="0.15">
      <c r="A22" s="225"/>
      <c r="B22" s="67"/>
      <c r="C22" s="8" t="str">
        <f>IF($B22="","",IF(VLOOKUP($B22,選手名簿!$A$9:$L$58,2)="","",VLOOKUP($B22,選手名簿!$A$9:$L$58,2)))</f>
        <v/>
      </c>
      <c r="D22" s="8" t="str">
        <f>IF($B22="","",IF(VLOOKUP($B22,選手名簿!$A$9:$L$58,3)="","",VLOOKUP($B22,選手名簿!$A$9:$L$58,3)))</f>
        <v/>
      </c>
      <c r="E22" s="8" t="str">
        <f>IF($B22="","",IF(VLOOKUP($B22,選手名簿!$A$9:$L$58,4)="","",VLOOKUP($B22,選手名簿!$A$9:$L$58,4)))</f>
        <v/>
      </c>
      <c r="F22" s="8" t="str">
        <f>IF($B22="","",IF(VLOOKUP($B22,選手名簿!$A$9:$L$58,5)="","",VLOOKUP($B22,選手名簿!$A$9:$L$58,5)))</f>
        <v/>
      </c>
      <c r="G22" s="120"/>
    </row>
    <row r="23" spans="1:7" ht="21" customHeight="1" x14ac:dyDescent="0.15">
      <c r="A23" s="224" t="s">
        <v>36</v>
      </c>
      <c r="B23" s="66"/>
      <c r="C23" s="7" t="str">
        <f>IF($B23="","",IF(VLOOKUP($B23,選手名簿!$A$9:$L$58,2)="","",VLOOKUP($B23,選手名簿!$A$9:$L$58,2)))</f>
        <v/>
      </c>
      <c r="D23" s="7" t="str">
        <f>IF($B23="","",IF(VLOOKUP($B23,選手名簿!$A$9:$L$58,3)="","",VLOOKUP($B23,選手名簿!$A$9:$L$58,3)))</f>
        <v/>
      </c>
      <c r="E23" s="7" t="str">
        <f>IF($B23="","",IF(VLOOKUP($B23,選手名簿!$A$9:$L$58,4)="","",VLOOKUP($B23,選手名簿!$A$9:$L$58,4)))</f>
        <v/>
      </c>
      <c r="F23" s="7" t="str">
        <f>IF($B23="","",IF(VLOOKUP($B23,選手名簿!$A$9:$L$58,5)="","",VLOOKUP($B23,選手名簿!$A$9:$L$58,5)))</f>
        <v/>
      </c>
      <c r="G23" s="120"/>
    </row>
    <row r="24" spans="1:7" ht="21" customHeight="1" x14ac:dyDescent="0.15">
      <c r="A24" s="225"/>
      <c r="B24" s="67"/>
      <c r="C24" s="8" t="str">
        <f>IF($B24="","",IF(VLOOKUP($B24,選手名簿!$A$9:$L$58,2)="","",VLOOKUP($B24,選手名簿!$A$9:$L$58,2)))</f>
        <v/>
      </c>
      <c r="D24" s="8" t="str">
        <f>IF($B24="","",IF(VLOOKUP($B24,選手名簿!$A$9:$L$58,3)="","",VLOOKUP($B24,選手名簿!$A$9:$L$58,3)))</f>
        <v/>
      </c>
      <c r="E24" s="8" t="str">
        <f>IF($B24="","",IF(VLOOKUP($B24,選手名簿!$A$9:$L$58,4)="","",VLOOKUP($B24,選手名簿!$A$9:$L$58,4)))</f>
        <v/>
      </c>
      <c r="F24" s="8" t="str">
        <f>IF($B24="","",IF(VLOOKUP($B24,選手名簿!$A$9:$L$58,5)="","",VLOOKUP($B24,選手名簿!$A$9:$L$58,5)))</f>
        <v/>
      </c>
      <c r="G24" s="120"/>
    </row>
    <row r="25" spans="1:7" ht="21" customHeight="1" x14ac:dyDescent="0.15">
      <c r="A25" s="224" t="s">
        <v>37</v>
      </c>
      <c r="B25" s="66"/>
      <c r="C25" s="7" t="str">
        <f>IF($B25="","",IF(VLOOKUP($B25,選手名簿!$A$9:$L$58,2)="","",VLOOKUP($B25,選手名簿!$A$9:$L$58,2)))</f>
        <v/>
      </c>
      <c r="D25" s="7" t="str">
        <f>IF($B25="","",IF(VLOOKUP($B25,選手名簿!$A$9:$L$58,3)="","",VLOOKUP($B25,選手名簿!$A$9:$L$58,3)))</f>
        <v/>
      </c>
      <c r="E25" s="7" t="str">
        <f>IF($B25="","",IF(VLOOKUP($B25,選手名簿!$A$9:$L$58,4)="","",VLOOKUP($B25,選手名簿!$A$9:$L$58,4)))</f>
        <v/>
      </c>
      <c r="F25" s="7" t="str">
        <f>IF($B25="","",IF(VLOOKUP($B25,選手名簿!$A$9:$L$58,5)="","",VLOOKUP($B25,選手名簿!$A$9:$L$58,5)))</f>
        <v/>
      </c>
      <c r="G25" s="120"/>
    </row>
    <row r="26" spans="1:7" ht="21" customHeight="1" x14ac:dyDescent="0.15">
      <c r="A26" s="225"/>
      <c r="B26" s="67"/>
      <c r="C26" s="8" t="str">
        <f>IF($B26="","",IF(VLOOKUP($B26,選手名簿!$A$9:$L$58,2)="","",VLOOKUP($B26,選手名簿!$A$9:$L$58,2)))</f>
        <v/>
      </c>
      <c r="D26" s="8" t="str">
        <f>IF($B26="","",IF(VLOOKUP($B26,選手名簿!$A$9:$L$58,3)="","",VLOOKUP($B26,選手名簿!$A$9:$L$58,3)))</f>
        <v/>
      </c>
      <c r="E26" s="8" t="str">
        <f>IF($B26="","",IF(VLOOKUP($B26,選手名簿!$A$9:$L$58,4)="","",VLOOKUP($B26,選手名簿!$A$9:$L$58,4)))</f>
        <v/>
      </c>
      <c r="F26" s="8" t="str">
        <f>IF($B26="","",IF(VLOOKUP($B26,選手名簿!$A$9:$L$58,5)="","",VLOOKUP($B26,選手名簿!$A$9:$L$58,5)))</f>
        <v/>
      </c>
      <c r="G26" s="120"/>
    </row>
    <row r="27" spans="1:7" ht="21" customHeight="1" x14ac:dyDescent="0.15">
      <c r="A27" s="224" t="s">
        <v>38</v>
      </c>
      <c r="B27" s="66"/>
      <c r="C27" s="7" t="str">
        <f>IF($B27="","",IF(VLOOKUP($B27,選手名簿!$A$9:$L$58,2)="","",VLOOKUP($B27,選手名簿!$A$9:$L$58,2)))</f>
        <v/>
      </c>
      <c r="D27" s="7" t="str">
        <f>IF($B27="","",IF(VLOOKUP($B27,選手名簿!$A$9:$L$58,3)="","",VLOOKUP($B27,選手名簿!$A$9:$L$58,3)))</f>
        <v/>
      </c>
      <c r="E27" s="7" t="str">
        <f>IF($B27="","",IF(VLOOKUP($B27,選手名簿!$A$9:$L$58,4)="","",VLOOKUP($B27,選手名簿!$A$9:$L$58,4)))</f>
        <v/>
      </c>
      <c r="F27" s="7" t="str">
        <f>IF($B27="","",IF(VLOOKUP($B27,選手名簿!$A$9:$L$58,5)="","",VLOOKUP($B27,選手名簿!$A$9:$L$58,5)))</f>
        <v/>
      </c>
      <c r="G27" s="120"/>
    </row>
    <row r="28" spans="1:7" ht="21" customHeight="1" x14ac:dyDescent="0.15">
      <c r="A28" s="225"/>
      <c r="B28" s="67"/>
      <c r="C28" s="8" t="str">
        <f>IF($B28="","",IF(VLOOKUP($B28,選手名簿!$A$9:$L$58,2)="","",VLOOKUP($B28,選手名簿!$A$9:$L$58,2)))</f>
        <v/>
      </c>
      <c r="D28" s="8" t="str">
        <f>IF($B28="","",IF(VLOOKUP($B28,選手名簿!$A$9:$L$58,3)="","",VLOOKUP($B28,選手名簿!$A$9:$L$58,3)))</f>
        <v/>
      </c>
      <c r="E28" s="8" t="str">
        <f>IF($B28="","",IF(VLOOKUP($B28,選手名簿!$A$9:$L$58,4)="","",VLOOKUP($B28,選手名簿!$A$9:$L$58,4)))</f>
        <v/>
      </c>
      <c r="F28" s="8" t="str">
        <f>IF($B28="","",IF(VLOOKUP($B28,選手名簿!$A$9:$L$58,5)="","",VLOOKUP($B28,選手名簿!$A$9:$L$58,5)))</f>
        <v/>
      </c>
      <c r="G28" s="120"/>
    </row>
    <row r="29" spans="1:7" ht="21" customHeight="1" x14ac:dyDescent="0.15">
      <c r="A29" s="224" t="s">
        <v>39</v>
      </c>
      <c r="B29" s="66"/>
      <c r="C29" s="7" t="str">
        <f>IF($B29="","",IF(VLOOKUP($B29,選手名簿!$A$9:$L$58,2)="","",VLOOKUP($B29,選手名簿!$A$9:$L$58,2)))</f>
        <v/>
      </c>
      <c r="D29" s="7" t="str">
        <f>IF($B29="","",IF(VLOOKUP($B29,選手名簿!$A$9:$L$58,3)="","",VLOOKUP($B29,選手名簿!$A$9:$L$58,3)))</f>
        <v/>
      </c>
      <c r="E29" s="7" t="str">
        <f>IF($B29="","",IF(VLOOKUP($B29,選手名簿!$A$9:$L$58,4)="","",VLOOKUP($B29,選手名簿!$A$9:$L$58,4)))</f>
        <v/>
      </c>
      <c r="F29" s="7" t="str">
        <f>IF($B29="","",IF(VLOOKUP($B29,選手名簿!$A$9:$L$58,5)="","",VLOOKUP($B29,選手名簿!$A$9:$L$58,5)))</f>
        <v/>
      </c>
      <c r="G29" s="120"/>
    </row>
    <row r="30" spans="1:7" ht="21" customHeight="1" x14ac:dyDescent="0.15">
      <c r="A30" s="225"/>
      <c r="B30" s="67"/>
      <c r="C30" s="8" t="str">
        <f>IF($B30="","",IF(VLOOKUP($B30,選手名簿!$A$9:$L$58,2)="","",VLOOKUP($B30,選手名簿!$A$9:$L$58,2)))</f>
        <v/>
      </c>
      <c r="D30" s="8" t="str">
        <f>IF($B30="","",IF(VLOOKUP($B30,選手名簿!$A$9:$L$58,3)="","",VLOOKUP($B30,選手名簿!$A$9:$L$58,3)))</f>
        <v/>
      </c>
      <c r="E30" s="8" t="str">
        <f>IF($B30="","",IF(VLOOKUP($B30,選手名簿!$A$9:$L$58,4)="","",VLOOKUP($B30,選手名簿!$A$9:$L$58,4)))</f>
        <v/>
      </c>
      <c r="F30" s="8" t="str">
        <f>IF($B30="","",IF(VLOOKUP($B30,選手名簿!$A$9:$L$58,5)="","",VLOOKUP($B30,選手名簿!$A$9:$L$58,5)))</f>
        <v/>
      </c>
      <c r="G30" s="120"/>
    </row>
    <row r="31" spans="1:7" ht="21" customHeight="1" x14ac:dyDescent="0.15">
      <c r="A31" s="224" t="s">
        <v>40</v>
      </c>
      <c r="B31" s="66"/>
      <c r="C31" s="7" t="str">
        <f>IF($B31="","",IF(VLOOKUP($B31,選手名簿!$A$9:$L$58,2)="","",VLOOKUP($B31,選手名簿!$A$9:$L$58,2)))</f>
        <v/>
      </c>
      <c r="D31" s="7" t="str">
        <f>IF($B31="","",IF(VLOOKUP($B31,選手名簿!$A$9:$L$58,3)="","",VLOOKUP($B31,選手名簿!$A$9:$L$58,3)))</f>
        <v/>
      </c>
      <c r="E31" s="7" t="str">
        <f>IF($B31="","",IF(VLOOKUP($B31,選手名簿!$A$9:$L$58,4)="","",VLOOKUP($B31,選手名簿!$A$9:$L$58,4)))</f>
        <v/>
      </c>
      <c r="F31" s="7" t="str">
        <f>IF($B31="","",IF(VLOOKUP($B31,選手名簿!$A$9:$L$58,5)="","",VLOOKUP($B31,選手名簿!$A$9:$L$58,5)))</f>
        <v/>
      </c>
      <c r="G31" s="120"/>
    </row>
    <row r="32" spans="1:7" ht="21" customHeight="1" x14ac:dyDescent="0.15">
      <c r="A32" s="225"/>
      <c r="B32" s="67"/>
      <c r="C32" s="8" t="str">
        <f>IF($B32="","",IF(VLOOKUP($B32,選手名簿!$A$9:$L$58,2)="","",VLOOKUP($B32,選手名簿!$A$9:$L$58,2)))</f>
        <v/>
      </c>
      <c r="D32" s="8" t="str">
        <f>IF($B32="","",IF(VLOOKUP($B32,選手名簿!$A$9:$L$58,3)="","",VLOOKUP($B32,選手名簿!$A$9:$L$58,3)))</f>
        <v/>
      </c>
      <c r="E32" s="8" t="str">
        <f>IF($B32="","",IF(VLOOKUP($B32,選手名簿!$A$9:$L$58,4)="","",VLOOKUP($B32,選手名簿!$A$9:$L$58,4)))</f>
        <v/>
      </c>
      <c r="F32" s="8" t="str">
        <f>IF($B32="","",IF(VLOOKUP($B32,選手名簿!$A$9:$L$58,5)="","",VLOOKUP($B32,選手名簿!$A$9:$L$58,5)))</f>
        <v/>
      </c>
      <c r="G32" s="120"/>
    </row>
    <row r="33" spans="1:7" ht="21" customHeight="1" x14ac:dyDescent="0.15">
      <c r="A33" s="224" t="s">
        <v>41</v>
      </c>
      <c r="B33" s="66"/>
      <c r="C33" s="7" t="str">
        <f>IF($B33="","",IF(VLOOKUP($B33,選手名簿!$A$9:$L$58,2)="","",VLOOKUP($B33,選手名簿!$A$9:$L$58,2)))</f>
        <v/>
      </c>
      <c r="D33" s="7" t="str">
        <f>IF($B33="","",IF(VLOOKUP($B33,選手名簿!$A$9:$L$58,3)="","",VLOOKUP($B33,選手名簿!$A$9:$L$58,3)))</f>
        <v/>
      </c>
      <c r="E33" s="7" t="str">
        <f>IF($B33="","",IF(VLOOKUP($B33,選手名簿!$A$9:$L$58,4)="","",VLOOKUP($B33,選手名簿!$A$9:$L$58,4)))</f>
        <v/>
      </c>
      <c r="F33" s="7" t="str">
        <f>IF($B33="","",IF(VLOOKUP($B33,選手名簿!$A$9:$L$58,5)="","",VLOOKUP($B33,選手名簿!$A$9:$L$58,5)))</f>
        <v/>
      </c>
      <c r="G33" s="120"/>
    </row>
    <row r="34" spans="1:7" ht="21" customHeight="1" x14ac:dyDescent="0.15">
      <c r="A34" s="225"/>
      <c r="B34" s="67"/>
      <c r="C34" s="8" t="str">
        <f>IF($B34="","",IF(VLOOKUP($B34,選手名簿!$A$9:$L$58,2)="","",VLOOKUP($B34,選手名簿!$A$9:$L$58,2)))</f>
        <v/>
      </c>
      <c r="D34" s="8" t="str">
        <f>IF($B34="","",IF(VLOOKUP($B34,選手名簿!$A$9:$L$58,3)="","",VLOOKUP($B34,選手名簿!$A$9:$L$58,3)))</f>
        <v/>
      </c>
      <c r="E34" s="8" t="str">
        <f>IF($B34="","",IF(VLOOKUP($B34,選手名簿!$A$9:$L$58,4)="","",VLOOKUP($B34,選手名簿!$A$9:$L$58,4)))</f>
        <v/>
      </c>
      <c r="F34" s="8" t="str">
        <f>IF($B34="","",IF(VLOOKUP($B34,選手名簿!$A$9:$L$58,5)="","",VLOOKUP($B34,選手名簿!$A$9:$L$58,5)))</f>
        <v/>
      </c>
      <c r="G34" s="120"/>
    </row>
    <row r="38" spans="1:7" x14ac:dyDescent="0.15">
      <c r="B38" t="s">
        <v>24</v>
      </c>
    </row>
    <row r="40" spans="1:7" x14ac:dyDescent="0.15">
      <c r="B40" s="222" t="str">
        <f>選手名簿!I3</f>
        <v>２０２２年５月●日　　</v>
      </c>
      <c r="C40" s="222"/>
    </row>
    <row r="42" spans="1:7" x14ac:dyDescent="0.15">
      <c r="A42" s="5"/>
      <c r="B42" t="s">
        <v>137</v>
      </c>
      <c r="E42" s="5"/>
      <c r="F42" s="5"/>
      <c r="G42" t="s">
        <v>25</v>
      </c>
    </row>
  </sheetData>
  <sheetProtection selectLockedCells="1"/>
  <mergeCells count="20">
    <mergeCell ref="B40:C40"/>
    <mergeCell ref="A23:A24"/>
    <mergeCell ref="A25:A26"/>
    <mergeCell ref="A27:A28"/>
    <mergeCell ref="A29:A30"/>
    <mergeCell ref="A31:A32"/>
    <mergeCell ref="A33:A34"/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</mergeCells>
  <phoneticPr fontId="26"/>
  <pageMargins left="0.75" right="0.75" top="1" bottom="1" header="0.51200000000000001" footer="0.51200000000000001"/>
  <pageSetup paperSize="9" orientation="portrait" horizontalDpi="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Q40"/>
  <sheetViews>
    <sheetView workbookViewId="0">
      <selection activeCell="E4" sqref="E4:H4"/>
    </sheetView>
  </sheetViews>
  <sheetFormatPr defaultColWidth="5.875" defaultRowHeight="14.25" x14ac:dyDescent="0.15"/>
  <cols>
    <col min="1" max="6" width="5.5" style="49" customWidth="1"/>
    <col min="7" max="8" width="6.125" style="49" customWidth="1"/>
    <col min="9" max="9" width="3.125" style="49" customWidth="1"/>
    <col min="10" max="11" width="5.5" style="49" customWidth="1"/>
    <col min="12" max="12" width="3.125" style="49" customWidth="1"/>
    <col min="13" max="16" width="5.5" style="49" customWidth="1"/>
    <col min="17" max="17" width="6.125" style="49" hidden="1" customWidth="1"/>
    <col min="18" max="19" width="5.5" style="49" customWidth="1"/>
    <col min="20" max="16384" width="5.875" style="49"/>
  </cols>
  <sheetData>
    <row r="1" spans="1:17" x14ac:dyDescent="0.15">
      <c r="A1" s="48"/>
      <c r="B1" s="188" t="s">
        <v>174</v>
      </c>
      <c r="C1" s="188"/>
      <c r="D1" s="188"/>
      <c r="E1" s="188"/>
      <c r="F1" s="188"/>
      <c r="G1" s="188"/>
      <c r="H1" s="188"/>
      <c r="I1" s="188"/>
      <c r="J1" s="188"/>
      <c r="K1" s="188"/>
      <c r="M1" s="189">
        <f>選手名簿!$B$3</f>
        <v>0</v>
      </c>
      <c r="N1" s="190"/>
      <c r="O1" s="190"/>
      <c r="P1" s="191"/>
    </row>
    <row r="2" spans="1:17" x14ac:dyDescent="0.15">
      <c r="B2" s="188"/>
      <c r="C2" s="188"/>
      <c r="D2" s="188"/>
      <c r="E2" s="188"/>
      <c r="F2" s="188"/>
      <c r="G2" s="188"/>
      <c r="H2" s="188"/>
      <c r="I2" s="188"/>
      <c r="J2" s="188"/>
      <c r="K2" s="188"/>
      <c r="M2" s="192"/>
      <c r="N2" s="193"/>
      <c r="O2" s="193"/>
      <c r="P2" s="194"/>
    </row>
    <row r="3" spans="1:17" ht="9.75" customHeight="1" x14ac:dyDescent="0.15">
      <c r="B3" s="69"/>
      <c r="C3" s="69"/>
      <c r="D3" s="69"/>
      <c r="E3" s="69"/>
      <c r="F3" s="69"/>
      <c r="G3" s="69"/>
      <c r="H3" s="69"/>
      <c r="I3" s="69"/>
      <c r="J3" s="69"/>
      <c r="K3" s="69"/>
      <c r="M3" s="70"/>
      <c r="N3" s="70"/>
      <c r="O3" s="70"/>
      <c r="P3" s="70"/>
    </row>
    <row r="4" spans="1:17" ht="24" customHeight="1" x14ac:dyDescent="0.15">
      <c r="B4" s="71" t="s">
        <v>120</v>
      </c>
      <c r="C4" s="69"/>
      <c r="D4" s="69"/>
      <c r="E4" s="215"/>
      <c r="F4" s="215"/>
      <c r="G4" s="215"/>
      <c r="H4" s="215"/>
      <c r="I4" s="69"/>
      <c r="J4" s="72" t="s">
        <v>121</v>
      </c>
      <c r="K4" s="69"/>
      <c r="L4" s="213"/>
      <c r="M4" s="213"/>
      <c r="N4" s="213"/>
      <c r="O4" s="213"/>
      <c r="P4" s="213"/>
    </row>
    <row r="5" spans="1:17" ht="17.25" x14ac:dyDescent="0.15">
      <c r="B5" s="71"/>
      <c r="C5" s="69"/>
      <c r="D5" s="69"/>
      <c r="E5" s="73"/>
      <c r="F5" s="73"/>
      <c r="G5" s="73"/>
      <c r="H5" s="73"/>
      <c r="I5" s="69"/>
      <c r="J5" s="72"/>
      <c r="K5" s="198" t="s">
        <v>122</v>
      </c>
      <c r="L5" s="198"/>
      <c r="M5" s="198"/>
      <c r="N5" s="198"/>
      <c r="O5" s="198"/>
      <c r="P5" s="198"/>
    </row>
    <row r="6" spans="1:17" ht="17.25" x14ac:dyDescent="0.15">
      <c r="B6" s="71"/>
      <c r="C6" s="73" t="s">
        <v>155</v>
      </c>
      <c r="E6" s="116"/>
      <c r="F6" s="116"/>
      <c r="G6" s="116"/>
      <c r="H6" s="116"/>
      <c r="I6" s="116"/>
      <c r="J6" s="117"/>
      <c r="K6" s="115"/>
      <c r="L6" s="115"/>
      <c r="M6" s="115"/>
      <c r="N6" s="115"/>
      <c r="O6" s="115"/>
      <c r="P6" s="115" t="s">
        <v>156</v>
      </c>
    </row>
    <row r="7" spans="1:17" ht="17.25" x14ac:dyDescent="0.15">
      <c r="B7" s="71"/>
      <c r="C7" s="69"/>
      <c r="D7" s="69"/>
      <c r="E7" s="73"/>
      <c r="F7" s="73"/>
      <c r="G7" s="73"/>
      <c r="H7" s="73"/>
      <c r="I7" s="69"/>
      <c r="J7" s="72"/>
      <c r="K7" s="96"/>
      <c r="L7" s="96"/>
      <c r="M7" s="96"/>
      <c r="N7" s="96"/>
      <c r="O7" s="96"/>
      <c r="P7" s="96"/>
    </row>
    <row r="8" spans="1:17" ht="8.25" customHeight="1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7" ht="30" customHeight="1" x14ac:dyDescent="0.15">
      <c r="B9" s="49" t="s">
        <v>67</v>
      </c>
      <c r="D9" s="195">
        <f>M37</f>
        <v>0</v>
      </c>
      <c r="E9" s="196"/>
      <c r="F9" s="197"/>
      <c r="G9" s="49" t="s">
        <v>133</v>
      </c>
    </row>
    <row r="11" spans="1:17" ht="8.25" customHeight="1" x14ac:dyDescent="0.15">
      <c r="C11" s="51"/>
      <c r="D11" s="52"/>
      <c r="E11" s="52"/>
      <c r="F11" s="52"/>
      <c r="G11" s="52"/>
      <c r="H11" s="52"/>
      <c r="I11" s="52"/>
      <c r="J11" s="52"/>
      <c r="K11" s="52"/>
      <c r="L11" s="52"/>
    </row>
    <row r="12" spans="1:17" ht="15.75" customHeight="1" x14ac:dyDescent="0.15">
      <c r="A12" s="211" t="s">
        <v>68</v>
      </c>
      <c r="B12" s="211" t="s">
        <v>139</v>
      </c>
      <c r="C12" s="212"/>
      <c r="D12" s="212"/>
      <c r="E12" s="211" t="s">
        <v>69</v>
      </c>
      <c r="F12" s="212"/>
      <c r="G12" s="211" t="s">
        <v>70</v>
      </c>
      <c r="H12" s="211"/>
      <c r="I12" s="211"/>
      <c r="J12" s="211"/>
      <c r="K12" s="211"/>
      <c r="L12" s="211"/>
      <c r="M12" s="211"/>
      <c r="N12" s="211"/>
      <c r="O12" s="211"/>
      <c r="P12" s="211"/>
    </row>
    <row r="13" spans="1:17" ht="15.75" customHeight="1" x14ac:dyDescent="0.15">
      <c r="A13" s="211"/>
      <c r="B13" s="212"/>
      <c r="C13" s="212"/>
      <c r="D13" s="212"/>
      <c r="E13" s="212"/>
      <c r="F13" s="212"/>
      <c r="G13" s="211" t="s">
        <v>71</v>
      </c>
      <c r="H13" s="211"/>
      <c r="I13" s="214"/>
      <c r="J13" s="211" t="s">
        <v>72</v>
      </c>
      <c r="K13" s="211"/>
      <c r="L13" s="211"/>
      <c r="M13" s="211" t="s">
        <v>73</v>
      </c>
      <c r="N13" s="211"/>
      <c r="O13" s="211"/>
      <c r="P13" s="211"/>
    </row>
    <row r="14" spans="1:17" ht="18" customHeight="1" x14ac:dyDescent="0.15">
      <c r="A14" s="53">
        <v>1</v>
      </c>
      <c r="B14" s="199" t="s">
        <v>74</v>
      </c>
      <c r="C14" s="200"/>
      <c r="D14" s="200"/>
      <c r="E14" s="201" t="s">
        <v>75</v>
      </c>
      <c r="F14" s="201"/>
      <c r="G14" s="202">
        <v>10000</v>
      </c>
      <c r="H14" s="203"/>
      <c r="I14" s="54" t="s">
        <v>76</v>
      </c>
      <c r="J14" s="61">
        <f>ROUNDUP(参加種目一覧表!I$56/6,0)</f>
        <v>0</v>
      </c>
      <c r="K14" s="55" t="s">
        <v>77</v>
      </c>
      <c r="L14" s="56" t="s">
        <v>78</v>
      </c>
      <c r="M14" s="204">
        <f>G14*J14</f>
        <v>0</v>
      </c>
      <c r="N14" s="204"/>
      <c r="O14" s="205"/>
      <c r="P14" s="57" t="s">
        <v>79</v>
      </c>
      <c r="Q14" s="49" t="s">
        <v>80</v>
      </c>
    </row>
    <row r="15" spans="1:17" ht="18" customHeight="1" x14ac:dyDescent="0.15">
      <c r="A15" s="53">
        <v>2</v>
      </c>
      <c r="B15" s="199" t="s">
        <v>81</v>
      </c>
      <c r="C15" s="200"/>
      <c r="D15" s="200"/>
      <c r="E15" s="201" t="s">
        <v>75</v>
      </c>
      <c r="F15" s="201"/>
      <c r="G15" s="202">
        <v>10000</v>
      </c>
      <c r="H15" s="203"/>
      <c r="I15" s="54" t="s">
        <v>76</v>
      </c>
      <c r="J15" s="61">
        <f>ROUNDUP(参加種目一覧表!J$56/6,0)</f>
        <v>0</v>
      </c>
      <c r="K15" s="55" t="s">
        <v>77</v>
      </c>
      <c r="L15" s="56" t="s">
        <v>78</v>
      </c>
      <c r="M15" s="204">
        <f t="shared" ref="M15:M34" si="0">G15*J15</f>
        <v>0</v>
      </c>
      <c r="N15" s="204"/>
      <c r="O15" s="205"/>
      <c r="P15" s="57" t="s">
        <v>79</v>
      </c>
      <c r="Q15" s="49" t="s">
        <v>82</v>
      </c>
    </row>
    <row r="16" spans="1:17" ht="18" customHeight="1" x14ac:dyDescent="0.15">
      <c r="A16" s="53">
        <v>3</v>
      </c>
      <c r="B16" s="199" t="s">
        <v>83</v>
      </c>
      <c r="C16" s="200"/>
      <c r="D16" s="200"/>
      <c r="E16" s="201" t="s">
        <v>84</v>
      </c>
      <c r="F16" s="201"/>
      <c r="G16" s="202">
        <v>10000</v>
      </c>
      <c r="H16" s="203"/>
      <c r="I16" s="54" t="s">
        <v>85</v>
      </c>
      <c r="J16" s="61">
        <f>ROUNDUP(参加種目一覧表!K$56/9,0)</f>
        <v>0</v>
      </c>
      <c r="K16" s="55" t="s">
        <v>86</v>
      </c>
      <c r="L16" s="56" t="s">
        <v>87</v>
      </c>
      <c r="M16" s="204">
        <f t="shared" si="0"/>
        <v>0</v>
      </c>
      <c r="N16" s="204"/>
      <c r="O16" s="205"/>
      <c r="P16" s="57" t="s">
        <v>79</v>
      </c>
      <c r="Q16" s="49" t="s">
        <v>88</v>
      </c>
    </row>
    <row r="17" spans="1:17" ht="18" customHeight="1" x14ac:dyDescent="0.15">
      <c r="A17" s="53">
        <v>4</v>
      </c>
      <c r="B17" s="199" t="s">
        <v>126</v>
      </c>
      <c r="C17" s="200"/>
      <c r="D17" s="200"/>
      <c r="E17" s="201" t="s">
        <v>75</v>
      </c>
      <c r="F17" s="201"/>
      <c r="G17" s="202">
        <v>10000</v>
      </c>
      <c r="H17" s="203"/>
      <c r="I17" s="54" t="s">
        <v>76</v>
      </c>
      <c r="J17" s="61">
        <f>ROUNDUP(参加種目一覧表!L$56/9,0)</f>
        <v>0</v>
      </c>
      <c r="K17" s="55" t="s">
        <v>75</v>
      </c>
      <c r="L17" s="56" t="s">
        <v>78</v>
      </c>
      <c r="M17" s="204">
        <f>G17*J17</f>
        <v>0</v>
      </c>
      <c r="N17" s="204"/>
      <c r="O17" s="205"/>
      <c r="P17" s="57" t="s">
        <v>79</v>
      </c>
      <c r="Q17" s="49" t="s">
        <v>146</v>
      </c>
    </row>
    <row r="18" spans="1:17" ht="18" customHeight="1" x14ac:dyDescent="0.15">
      <c r="A18" s="53">
        <v>5</v>
      </c>
      <c r="B18" s="199" t="s">
        <v>131</v>
      </c>
      <c r="C18" s="200"/>
      <c r="D18" s="200"/>
      <c r="E18" s="201" t="s">
        <v>75</v>
      </c>
      <c r="F18" s="201"/>
      <c r="G18" s="202">
        <v>10000</v>
      </c>
      <c r="H18" s="203"/>
      <c r="I18" s="54" t="s">
        <v>76</v>
      </c>
      <c r="J18" s="61">
        <f>ROUNDUP(参加種目一覧表!M$56/9,0)</f>
        <v>0</v>
      </c>
      <c r="K18" s="55" t="s">
        <v>75</v>
      </c>
      <c r="L18" s="56" t="s">
        <v>78</v>
      </c>
      <c r="M18" s="204">
        <f>G18*J18</f>
        <v>0</v>
      </c>
      <c r="N18" s="204"/>
      <c r="O18" s="205"/>
      <c r="P18" s="57" t="s">
        <v>79</v>
      </c>
      <c r="Q18" s="49" t="s">
        <v>147</v>
      </c>
    </row>
    <row r="19" spans="1:17" ht="18" customHeight="1" x14ac:dyDescent="0.15">
      <c r="A19" s="206" t="s">
        <v>113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7">
        <f>SUM(M14:O18)</f>
        <v>0</v>
      </c>
      <c r="N19" s="207"/>
      <c r="O19" s="208"/>
      <c r="P19" s="99" t="s">
        <v>79</v>
      </c>
    </row>
    <row r="20" spans="1:17" ht="18" customHeight="1" x14ac:dyDescent="0.15">
      <c r="A20" s="89"/>
      <c r="B20" s="90"/>
      <c r="C20" s="91"/>
      <c r="D20" s="91"/>
      <c r="E20" s="55"/>
      <c r="F20" s="55"/>
      <c r="G20" s="82"/>
      <c r="H20" s="82"/>
      <c r="I20" s="54"/>
      <c r="J20" s="61"/>
      <c r="K20" s="55"/>
      <c r="L20" s="54"/>
      <c r="M20" s="92"/>
      <c r="N20" s="92"/>
      <c r="O20" s="92"/>
      <c r="P20" s="90"/>
    </row>
    <row r="21" spans="1:17" ht="15.75" customHeight="1" x14ac:dyDescent="0.15">
      <c r="A21" s="209" t="s">
        <v>68</v>
      </c>
      <c r="B21" s="209" t="s">
        <v>140</v>
      </c>
      <c r="C21" s="210"/>
      <c r="D21" s="210"/>
      <c r="E21" s="209" t="s">
        <v>69</v>
      </c>
      <c r="F21" s="210"/>
      <c r="G21" s="209" t="s">
        <v>70</v>
      </c>
      <c r="H21" s="209"/>
      <c r="I21" s="209"/>
      <c r="J21" s="209"/>
      <c r="K21" s="209"/>
      <c r="L21" s="209"/>
      <c r="M21" s="209"/>
      <c r="N21" s="209"/>
      <c r="O21" s="209"/>
      <c r="P21" s="209"/>
    </row>
    <row r="22" spans="1:17" ht="15.75" customHeight="1" x14ac:dyDescent="0.15">
      <c r="A22" s="209"/>
      <c r="B22" s="210"/>
      <c r="C22" s="210"/>
      <c r="D22" s="210"/>
      <c r="E22" s="210"/>
      <c r="F22" s="210"/>
      <c r="G22" s="209" t="s">
        <v>71</v>
      </c>
      <c r="H22" s="209"/>
      <c r="I22" s="216"/>
      <c r="J22" s="209" t="s">
        <v>72</v>
      </c>
      <c r="K22" s="209"/>
      <c r="L22" s="209"/>
      <c r="M22" s="209" t="s">
        <v>73</v>
      </c>
      <c r="N22" s="209"/>
      <c r="O22" s="209"/>
      <c r="P22" s="209"/>
    </row>
    <row r="23" spans="1:17" ht="18" customHeight="1" x14ac:dyDescent="0.15">
      <c r="A23" s="53">
        <v>1</v>
      </c>
      <c r="B23" s="199" t="s">
        <v>90</v>
      </c>
      <c r="C23" s="200"/>
      <c r="D23" s="200"/>
      <c r="E23" s="201" t="s">
        <v>91</v>
      </c>
      <c r="F23" s="200"/>
      <c r="G23" s="202">
        <v>4000</v>
      </c>
      <c r="H23" s="203"/>
      <c r="I23" s="54" t="s">
        <v>89</v>
      </c>
      <c r="J23" s="61">
        <f>参加種目一覧表!N$56/2</f>
        <v>0</v>
      </c>
      <c r="K23" s="55" t="s">
        <v>91</v>
      </c>
      <c r="L23" s="56" t="s">
        <v>78</v>
      </c>
      <c r="M23" s="204">
        <f t="shared" si="0"/>
        <v>0</v>
      </c>
      <c r="N23" s="204"/>
      <c r="O23" s="205"/>
      <c r="P23" s="57" t="s">
        <v>79</v>
      </c>
      <c r="Q23" s="49" t="s">
        <v>92</v>
      </c>
    </row>
    <row r="24" spans="1:17" ht="18" customHeight="1" x14ac:dyDescent="0.15">
      <c r="A24" s="53">
        <v>2</v>
      </c>
      <c r="B24" s="199" t="s">
        <v>93</v>
      </c>
      <c r="C24" s="200"/>
      <c r="D24" s="200"/>
      <c r="E24" s="201" t="s">
        <v>91</v>
      </c>
      <c r="F24" s="200"/>
      <c r="G24" s="202">
        <v>4000</v>
      </c>
      <c r="H24" s="203"/>
      <c r="I24" s="54" t="s">
        <v>89</v>
      </c>
      <c r="J24" s="61">
        <f>参加種目一覧表!U$56/2</f>
        <v>0</v>
      </c>
      <c r="K24" s="55" t="s">
        <v>91</v>
      </c>
      <c r="L24" s="56" t="s">
        <v>78</v>
      </c>
      <c r="M24" s="204">
        <f t="shared" si="0"/>
        <v>0</v>
      </c>
      <c r="N24" s="204"/>
      <c r="O24" s="205"/>
      <c r="P24" s="57" t="s">
        <v>79</v>
      </c>
      <c r="Q24" s="49" t="s">
        <v>94</v>
      </c>
    </row>
    <row r="25" spans="1:17" ht="18" customHeight="1" x14ac:dyDescent="0.15">
      <c r="A25" s="53">
        <v>3</v>
      </c>
      <c r="B25" s="199" t="s">
        <v>95</v>
      </c>
      <c r="C25" s="200"/>
      <c r="D25" s="200"/>
      <c r="E25" s="201" t="s">
        <v>91</v>
      </c>
      <c r="F25" s="200"/>
      <c r="G25" s="202">
        <v>4000</v>
      </c>
      <c r="H25" s="203"/>
      <c r="I25" s="54" t="s">
        <v>89</v>
      </c>
      <c r="J25" s="61">
        <f>参加種目一覧表!O$56/2</f>
        <v>0</v>
      </c>
      <c r="K25" s="55" t="s">
        <v>91</v>
      </c>
      <c r="L25" s="56" t="s">
        <v>78</v>
      </c>
      <c r="M25" s="204">
        <f t="shared" si="0"/>
        <v>0</v>
      </c>
      <c r="N25" s="204"/>
      <c r="O25" s="205"/>
      <c r="P25" s="57" t="s">
        <v>79</v>
      </c>
      <c r="Q25" s="49" t="s">
        <v>96</v>
      </c>
    </row>
    <row r="26" spans="1:17" ht="18" customHeight="1" x14ac:dyDescent="0.15">
      <c r="A26" s="53">
        <v>4</v>
      </c>
      <c r="B26" s="199" t="s">
        <v>97</v>
      </c>
      <c r="C26" s="200"/>
      <c r="D26" s="200"/>
      <c r="E26" s="201" t="s">
        <v>91</v>
      </c>
      <c r="F26" s="200"/>
      <c r="G26" s="202">
        <v>4000</v>
      </c>
      <c r="H26" s="203"/>
      <c r="I26" s="54" t="s">
        <v>89</v>
      </c>
      <c r="J26" s="61">
        <f>参加種目一覧表!P$56/2</f>
        <v>0</v>
      </c>
      <c r="K26" s="55" t="s">
        <v>91</v>
      </c>
      <c r="L26" s="56" t="s">
        <v>78</v>
      </c>
      <c r="M26" s="204">
        <f t="shared" si="0"/>
        <v>0</v>
      </c>
      <c r="N26" s="204"/>
      <c r="O26" s="205"/>
      <c r="P26" s="57" t="s">
        <v>79</v>
      </c>
      <c r="Q26" s="49" t="s">
        <v>98</v>
      </c>
    </row>
    <row r="27" spans="1:17" ht="18" customHeight="1" x14ac:dyDescent="0.15">
      <c r="A27" s="53">
        <v>5</v>
      </c>
      <c r="B27" s="199" t="s">
        <v>99</v>
      </c>
      <c r="C27" s="200"/>
      <c r="D27" s="200"/>
      <c r="E27" s="201" t="s">
        <v>91</v>
      </c>
      <c r="F27" s="200"/>
      <c r="G27" s="202">
        <v>4000</v>
      </c>
      <c r="H27" s="203"/>
      <c r="I27" s="54" t="s">
        <v>89</v>
      </c>
      <c r="J27" s="61">
        <f>参加種目一覧表!Q$56/2</f>
        <v>0</v>
      </c>
      <c r="K27" s="55" t="s">
        <v>91</v>
      </c>
      <c r="L27" s="56" t="s">
        <v>78</v>
      </c>
      <c r="M27" s="204">
        <f t="shared" si="0"/>
        <v>0</v>
      </c>
      <c r="N27" s="204"/>
      <c r="O27" s="205"/>
      <c r="P27" s="57" t="s">
        <v>79</v>
      </c>
      <c r="Q27" s="49" t="s">
        <v>100</v>
      </c>
    </row>
    <row r="28" spans="1:17" ht="18" customHeight="1" x14ac:dyDescent="0.15">
      <c r="A28" s="53">
        <v>6</v>
      </c>
      <c r="B28" s="199" t="s">
        <v>101</v>
      </c>
      <c r="C28" s="200"/>
      <c r="D28" s="200"/>
      <c r="E28" s="201" t="s">
        <v>91</v>
      </c>
      <c r="F28" s="200"/>
      <c r="G28" s="202">
        <v>4000</v>
      </c>
      <c r="H28" s="203"/>
      <c r="I28" s="54" t="s">
        <v>89</v>
      </c>
      <c r="J28" s="61">
        <f>参加種目一覧表!R$56/2</f>
        <v>0</v>
      </c>
      <c r="K28" s="55" t="s">
        <v>91</v>
      </c>
      <c r="L28" s="56" t="s">
        <v>78</v>
      </c>
      <c r="M28" s="204">
        <f t="shared" si="0"/>
        <v>0</v>
      </c>
      <c r="N28" s="204"/>
      <c r="O28" s="205"/>
      <c r="P28" s="57" t="s">
        <v>79</v>
      </c>
      <c r="Q28" s="49" t="s">
        <v>102</v>
      </c>
    </row>
    <row r="29" spans="1:17" ht="18" customHeight="1" x14ac:dyDescent="0.15">
      <c r="A29" s="53">
        <v>7</v>
      </c>
      <c r="B29" s="199" t="s">
        <v>103</v>
      </c>
      <c r="C29" s="200"/>
      <c r="D29" s="200"/>
      <c r="E29" s="201" t="s">
        <v>91</v>
      </c>
      <c r="F29" s="200"/>
      <c r="G29" s="202">
        <v>4000</v>
      </c>
      <c r="H29" s="203"/>
      <c r="I29" s="54" t="s">
        <v>89</v>
      </c>
      <c r="J29" s="61">
        <f>参加種目一覧表!S$56/2</f>
        <v>0</v>
      </c>
      <c r="K29" s="55" t="s">
        <v>91</v>
      </c>
      <c r="L29" s="56" t="s">
        <v>78</v>
      </c>
      <c r="M29" s="204">
        <f t="shared" si="0"/>
        <v>0</v>
      </c>
      <c r="N29" s="204"/>
      <c r="O29" s="205"/>
      <c r="P29" s="57" t="s">
        <v>79</v>
      </c>
      <c r="Q29" s="49" t="s">
        <v>104</v>
      </c>
    </row>
    <row r="30" spans="1:17" ht="18" customHeight="1" x14ac:dyDescent="0.15">
      <c r="A30" s="53">
        <v>8</v>
      </c>
      <c r="B30" s="199" t="s">
        <v>109</v>
      </c>
      <c r="C30" s="200"/>
      <c r="D30" s="200"/>
      <c r="E30" s="201" t="s">
        <v>91</v>
      </c>
      <c r="F30" s="200"/>
      <c r="G30" s="202">
        <v>4000</v>
      </c>
      <c r="H30" s="203"/>
      <c r="I30" s="54" t="s">
        <v>76</v>
      </c>
      <c r="J30" s="61">
        <f>参加種目一覧表!T$56/2</f>
        <v>0</v>
      </c>
      <c r="K30" s="55" t="s">
        <v>91</v>
      </c>
      <c r="L30" s="56" t="s">
        <v>78</v>
      </c>
      <c r="M30" s="204">
        <f>G30*J30</f>
        <v>0</v>
      </c>
      <c r="N30" s="204"/>
      <c r="O30" s="205"/>
      <c r="P30" s="57" t="s">
        <v>79</v>
      </c>
      <c r="Q30" s="58" t="s">
        <v>110</v>
      </c>
    </row>
    <row r="31" spans="1:17" ht="18" customHeight="1" x14ac:dyDescent="0.15">
      <c r="A31" s="53">
        <v>9</v>
      </c>
      <c r="B31" s="199" t="s">
        <v>105</v>
      </c>
      <c r="C31" s="200"/>
      <c r="D31" s="200"/>
      <c r="E31" s="201" t="s">
        <v>91</v>
      </c>
      <c r="F31" s="200"/>
      <c r="G31" s="202">
        <v>4000</v>
      </c>
      <c r="H31" s="203"/>
      <c r="I31" s="54" t="s">
        <v>89</v>
      </c>
      <c r="J31" s="61">
        <f>参加種目一覧表!V$56/2</f>
        <v>0</v>
      </c>
      <c r="K31" s="55" t="s">
        <v>91</v>
      </c>
      <c r="L31" s="56" t="s">
        <v>78</v>
      </c>
      <c r="M31" s="204">
        <f t="shared" si="0"/>
        <v>0</v>
      </c>
      <c r="N31" s="204"/>
      <c r="O31" s="205"/>
      <c r="P31" s="57" t="s">
        <v>79</v>
      </c>
      <c r="Q31" s="49" t="s">
        <v>106</v>
      </c>
    </row>
    <row r="32" spans="1:17" ht="18" customHeight="1" x14ac:dyDescent="0.15">
      <c r="A32" s="53">
        <v>10</v>
      </c>
      <c r="B32" s="199" t="s">
        <v>107</v>
      </c>
      <c r="C32" s="200"/>
      <c r="D32" s="200"/>
      <c r="E32" s="201" t="s">
        <v>91</v>
      </c>
      <c r="F32" s="200"/>
      <c r="G32" s="202">
        <v>4000</v>
      </c>
      <c r="H32" s="203"/>
      <c r="I32" s="54" t="s">
        <v>89</v>
      </c>
      <c r="J32" s="61">
        <f>参加種目一覧表!W$56/2</f>
        <v>0</v>
      </c>
      <c r="K32" s="55" t="s">
        <v>91</v>
      </c>
      <c r="L32" s="56" t="s">
        <v>78</v>
      </c>
      <c r="M32" s="204">
        <f t="shared" si="0"/>
        <v>0</v>
      </c>
      <c r="N32" s="204"/>
      <c r="O32" s="205"/>
      <c r="P32" s="57" t="s">
        <v>79</v>
      </c>
      <c r="Q32" s="49" t="s">
        <v>108</v>
      </c>
    </row>
    <row r="33" spans="1:17" ht="18" customHeight="1" x14ac:dyDescent="0.15">
      <c r="A33" s="53">
        <v>11</v>
      </c>
      <c r="B33" s="199" t="s">
        <v>111</v>
      </c>
      <c r="C33" s="200"/>
      <c r="D33" s="200"/>
      <c r="E33" s="201" t="s">
        <v>91</v>
      </c>
      <c r="F33" s="200"/>
      <c r="G33" s="202">
        <v>4000</v>
      </c>
      <c r="H33" s="203"/>
      <c r="I33" s="54" t="s">
        <v>76</v>
      </c>
      <c r="J33" s="61">
        <f>参加種目一覧表!X$56/2</f>
        <v>0</v>
      </c>
      <c r="K33" s="55" t="s">
        <v>91</v>
      </c>
      <c r="L33" s="56" t="s">
        <v>78</v>
      </c>
      <c r="M33" s="204">
        <f>G33*J33</f>
        <v>0</v>
      </c>
      <c r="N33" s="204"/>
      <c r="O33" s="205"/>
      <c r="P33" s="57" t="s">
        <v>79</v>
      </c>
      <c r="Q33" s="58" t="s">
        <v>112</v>
      </c>
    </row>
    <row r="34" spans="1:17" ht="18" customHeight="1" x14ac:dyDescent="0.15">
      <c r="A34" s="53">
        <v>12</v>
      </c>
      <c r="B34" s="199" t="s">
        <v>138</v>
      </c>
      <c r="C34" s="200"/>
      <c r="D34" s="200"/>
      <c r="E34" s="201" t="s">
        <v>91</v>
      </c>
      <c r="F34" s="200"/>
      <c r="G34" s="202">
        <v>4000</v>
      </c>
      <c r="H34" s="203"/>
      <c r="I34" s="54" t="s">
        <v>89</v>
      </c>
      <c r="J34" s="61">
        <f>参加種目一覧表!Y$56/2</f>
        <v>0</v>
      </c>
      <c r="K34" s="55" t="s">
        <v>91</v>
      </c>
      <c r="L34" s="56" t="s">
        <v>78</v>
      </c>
      <c r="M34" s="204">
        <f t="shared" si="0"/>
        <v>0</v>
      </c>
      <c r="N34" s="204"/>
      <c r="O34" s="205"/>
      <c r="P34" s="57" t="s">
        <v>79</v>
      </c>
      <c r="Q34" s="58" t="s">
        <v>145</v>
      </c>
    </row>
    <row r="35" spans="1:17" ht="18" customHeight="1" x14ac:dyDescent="0.15">
      <c r="A35" s="221" t="s">
        <v>113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04">
        <f>SUM(M23:O34)</f>
        <v>0</v>
      </c>
      <c r="N35" s="204"/>
      <c r="O35" s="205"/>
      <c r="P35" s="57" t="s">
        <v>79</v>
      </c>
    </row>
    <row r="36" spans="1:17" ht="15" thickBot="1" x14ac:dyDescent="0.2">
      <c r="M36" s="59"/>
      <c r="N36" s="59"/>
      <c r="O36" s="59"/>
    </row>
    <row r="37" spans="1:17" ht="19.5" thickBot="1" x14ac:dyDescent="0.2">
      <c r="A37" s="217" t="s">
        <v>114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9">
        <f>M19+M34</f>
        <v>0</v>
      </c>
      <c r="N37" s="219"/>
      <c r="O37" s="220"/>
      <c r="P37" s="60" t="s">
        <v>79</v>
      </c>
    </row>
    <row r="39" spans="1:17" x14ac:dyDescent="0.15">
      <c r="B39" s="131" t="s">
        <v>166</v>
      </c>
    </row>
    <row r="40" spans="1:17" x14ac:dyDescent="0.15">
      <c r="B40" s="131" t="s">
        <v>167</v>
      </c>
    </row>
  </sheetData>
  <sheetProtection selectLockedCells="1"/>
  <mergeCells count="94">
    <mergeCell ref="B18:D18"/>
    <mergeCell ref="E18:F18"/>
    <mergeCell ref="G18:H18"/>
    <mergeCell ref="M18:O18"/>
    <mergeCell ref="A37:L37"/>
    <mergeCell ref="M37:O37"/>
    <mergeCell ref="A35:L35"/>
    <mergeCell ref="M35:O35"/>
    <mergeCell ref="B34:D34"/>
    <mergeCell ref="E34:F34"/>
    <mergeCell ref="G34:H34"/>
    <mergeCell ref="M34:O34"/>
    <mergeCell ref="B33:D33"/>
    <mergeCell ref="E33:F33"/>
    <mergeCell ref="G33:H33"/>
    <mergeCell ref="M33:O33"/>
    <mergeCell ref="B32:D32"/>
    <mergeCell ref="E32:F32"/>
    <mergeCell ref="G32:H32"/>
    <mergeCell ref="M32:O32"/>
    <mergeCell ref="B31:D31"/>
    <mergeCell ref="E31:F31"/>
    <mergeCell ref="G31:H31"/>
    <mergeCell ref="M31:O31"/>
    <mergeCell ref="B29:D29"/>
    <mergeCell ref="E29:F29"/>
    <mergeCell ref="G29:H29"/>
    <mergeCell ref="M29:O29"/>
    <mergeCell ref="B28:D28"/>
    <mergeCell ref="E28:F28"/>
    <mergeCell ref="G28:H28"/>
    <mergeCell ref="M28:O28"/>
    <mergeCell ref="B27:D27"/>
    <mergeCell ref="E27:F27"/>
    <mergeCell ref="G27:H27"/>
    <mergeCell ref="M27:O27"/>
    <mergeCell ref="B26:D26"/>
    <mergeCell ref="E26:F26"/>
    <mergeCell ref="G26:H26"/>
    <mergeCell ref="M26:O26"/>
    <mergeCell ref="B25:D25"/>
    <mergeCell ref="E25:F25"/>
    <mergeCell ref="G25:H25"/>
    <mergeCell ref="M25:O25"/>
    <mergeCell ref="B24:D24"/>
    <mergeCell ref="E24:F24"/>
    <mergeCell ref="G24:H24"/>
    <mergeCell ref="M24:O24"/>
    <mergeCell ref="B23:D23"/>
    <mergeCell ref="E23:F23"/>
    <mergeCell ref="G23:H23"/>
    <mergeCell ref="M23:O23"/>
    <mergeCell ref="G22:I22"/>
    <mergeCell ref="J22:L22"/>
    <mergeCell ref="M22:P22"/>
    <mergeCell ref="G17:H17"/>
    <mergeCell ref="M17:O17"/>
    <mergeCell ref="B15:D15"/>
    <mergeCell ref="E15:F15"/>
    <mergeCell ref="G15:H15"/>
    <mergeCell ref="M15:O15"/>
    <mergeCell ref="B16:D16"/>
    <mergeCell ref="E16:F16"/>
    <mergeCell ref="G16:H16"/>
    <mergeCell ref="M16:O16"/>
    <mergeCell ref="B17:D17"/>
    <mergeCell ref="E17:F17"/>
    <mergeCell ref="B14:D14"/>
    <mergeCell ref="E14:F14"/>
    <mergeCell ref="G14:H14"/>
    <mergeCell ref="M14:O14"/>
    <mergeCell ref="L4:P4"/>
    <mergeCell ref="J13:L13"/>
    <mergeCell ref="E12:F13"/>
    <mergeCell ref="G12:P12"/>
    <mergeCell ref="G13:I13"/>
    <mergeCell ref="M13:P13"/>
    <mergeCell ref="E4:H4"/>
    <mergeCell ref="B1:K2"/>
    <mergeCell ref="M1:P2"/>
    <mergeCell ref="D9:F9"/>
    <mergeCell ref="K5:P5"/>
    <mergeCell ref="B30:D30"/>
    <mergeCell ref="E30:F30"/>
    <mergeCell ref="G30:H30"/>
    <mergeCell ref="M30:O30"/>
    <mergeCell ref="A19:L19"/>
    <mergeCell ref="M19:O19"/>
    <mergeCell ref="A21:A22"/>
    <mergeCell ref="B21:D22"/>
    <mergeCell ref="E21:F22"/>
    <mergeCell ref="G21:P21"/>
    <mergeCell ref="A12:A13"/>
    <mergeCell ref="B12:D13"/>
  </mergeCells>
  <phoneticPr fontId="5"/>
  <printOptions horizontalCentered="1" verticalCentered="1"/>
  <pageMargins left="0.74803149606299213" right="0.74803149606299213" top="0.59055118110236227" bottom="0.59055118110236227" header="0" footer="0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27"/>
  <sheetViews>
    <sheetView workbookViewId="0">
      <selection activeCell="B11" sqref="B11"/>
    </sheetView>
  </sheetViews>
  <sheetFormatPr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7" x14ac:dyDescent="0.15">
      <c r="A1" s="223" t="s">
        <v>141</v>
      </c>
      <c r="B1" s="223"/>
    </row>
    <row r="3" spans="1:7" x14ac:dyDescent="0.15">
      <c r="B3" s="229" t="s">
        <v>176</v>
      </c>
      <c r="C3" s="229"/>
      <c r="D3" s="229"/>
      <c r="E3" s="229"/>
    </row>
    <row r="4" spans="1:7" ht="14.25" thickBot="1" x14ac:dyDescent="0.2"/>
    <row r="5" spans="1:7" ht="14.25" thickBot="1" x14ac:dyDescent="0.2">
      <c r="B5" s="227" t="s">
        <v>14</v>
      </c>
      <c r="C5" s="228"/>
      <c r="E5" s="1" t="s">
        <v>0</v>
      </c>
      <c r="F5" s="6">
        <f>選手名簿!$B$3</f>
        <v>0</v>
      </c>
    </row>
    <row r="7" spans="1:7" x14ac:dyDescent="0.15">
      <c r="A7" s="124" t="s">
        <v>162</v>
      </c>
      <c r="G7" s="123" t="s">
        <v>161</v>
      </c>
    </row>
    <row r="8" spans="1:7" x14ac:dyDescent="0.15">
      <c r="B8" s="1" t="s">
        <v>13</v>
      </c>
      <c r="G8" s="119" t="s">
        <v>13</v>
      </c>
    </row>
    <row r="9" spans="1:7" x14ac:dyDescent="0.15">
      <c r="A9" s="226"/>
      <c r="B9" s="224" t="s">
        <v>1</v>
      </c>
      <c r="C9" s="141" t="s">
        <v>4</v>
      </c>
      <c r="D9" s="141"/>
      <c r="E9" s="141" t="s">
        <v>3</v>
      </c>
      <c r="F9" s="141"/>
      <c r="G9" s="127" t="s">
        <v>164</v>
      </c>
    </row>
    <row r="10" spans="1:7" x14ac:dyDescent="0.15">
      <c r="A10" s="226"/>
      <c r="B10" s="225"/>
      <c r="C10" s="2" t="s">
        <v>5</v>
      </c>
      <c r="D10" s="2" t="s">
        <v>6</v>
      </c>
      <c r="E10" s="2" t="s">
        <v>5</v>
      </c>
      <c r="F10" s="2" t="s">
        <v>6</v>
      </c>
      <c r="G10" s="121" t="s">
        <v>13</v>
      </c>
    </row>
    <row r="11" spans="1:7" ht="32.25" customHeight="1" x14ac:dyDescent="0.15">
      <c r="A11" s="2" t="s">
        <v>15</v>
      </c>
      <c r="B11" s="47"/>
      <c r="C11" s="2" t="str">
        <f>IF($B11="","",IF(VLOOKUP($B11,選手名簿!$A$9:$L$58,2)="","",VLOOKUP($B11,選手名簿!$A$9:$L$58,2)))</f>
        <v/>
      </c>
      <c r="D11" s="2" t="str">
        <f>IF($B11="","",IF(VLOOKUP($B11,選手名簿!$A$9:$L$58,3)="","",VLOOKUP($B11,選手名簿!$A$9:$L$58,3)))</f>
        <v/>
      </c>
      <c r="E11" s="2" t="str">
        <f>IF($B11="","",IF(VLOOKUP($B11,選手名簿!$A$9:$L$58,4)="","",VLOOKUP($B11,選手名簿!$A$9:$L$58,4)))</f>
        <v/>
      </c>
      <c r="F11" s="2" t="str">
        <f>IF($B11="","",IF(VLOOKUP($B11,選手名簿!$A$9:$L$58,5)="","",VLOOKUP($B11,選手名簿!$A$9:$L$58,5)))</f>
        <v/>
      </c>
      <c r="G11" s="121" t="s">
        <v>13</v>
      </c>
    </row>
    <row r="12" spans="1:7" ht="32.25" customHeight="1" x14ac:dyDescent="0.15">
      <c r="A12" s="2" t="s">
        <v>16</v>
      </c>
      <c r="B12" s="47"/>
      <c r="C12" s="2" t="str">
        <f>IF($B12="","",IF(VLOOKUP($B12,選手名簿!$A$9:$L$58,2)="","",VLOOKUP($B12,選手名簿!$A$9:$L$58,2)))</f>
        <v/>
      </c>
      <c r="D12" s="2" t="str">
        <f>IF($B12="","",IF(VLOOKUP($B12,選手名簿!$A$9:$L$58,3)="","",VLOOKUP($B12,選手名簿!$A$9:$L$58,3)))</f>
        <v/>
      </c>
      <c r="E12" s="2" t="str">
        <f>IF($B12="","",IF(VLOOKUP($B12,選手名簿!$A$9:$L$58,4)="","",VLOOKUP($B12,選手名簿!$A$9:$L$58,4)))</f>
        <v/>
      </c>
      <c r="F12" s="2" t="str">
        <f>IF($B12="","",IF(VLOOKUP($B12,選手名簿!$A$9:$L$58,5)="","",VLOOKUP($B12,選手名簿!$A$9:$L$58,5)))</f>
        <v/>
      </c>
      <c r="G12" s="121" t="s">
        <v>13</v>
      </c>
    </row>
    <row r="13" spans="1:7" ht="32.25" customHeight="1" x14ac:dyDescent="0.15">
      <c r="A13" s="2" t="s">
        <v>17</v>
      </c>
      <c r="B13" s="47"/>
      <c r="C13" s="2" t="str">
        <f>IF($B13="","",IF(VLOOKUP($B13,選手名簿!$A$9:$L$58,2)="","",VLOOKUP($B13,選手名簿!$A$9:$L$58,2)))</f>
        <v/>
      </c>
      <c r="D13" s="2" t="str">
        <f>IF($B13="","",IF(VLOOKUP($B13,選手名簿!$A$9:$L$58,3)="","",VLOOKUP($B13,選手名簿!$A$9:$L$58,3)))</f>
        <v/>
      </c>
      <c r="E13" s="2" t="str">
        <f>IF($B13="","",IF(VLOOKUP($B13,選手名簿!$A$9:$L$58,4)="","",VLOOKUP($B13,選手名簿!$A$9:$L$58,4)))</f>
        <v/>
      </c>
      <c r="F13" s="2" t="str">
        <f>IF($B13="","",IF(VLOOKUP($B13,選手名簿!$A$9:$L$58,5)="","",VLOOKUP($B13,選手名簿!$A$9:$L$58,5)))</f>
        <v/>
      </c>
      <c r="G13" s="122" t="s">
        <v>13</v>
      </c>
    </row>
    <row r="14" spans="1:7" ht="32.25" customHeight="1" x14ac:dyDescent="0.15">
      <c r="A14" s="2" t="s">
        <v>18</v>
      </c>
      <c r="B14" s="47"/>
      <c r="C14" s="2" t="str">
        <f>IF($B14="","",IF(VLOOKUP($B14,選手名簿!$A$9:$L$58,2)="","",VLOOKUP($B14,選手名簿!$A$9:$L$58,2)))</f>
        <v/>
      </c>
      <c r="D14" s="2" t="str">
        <f>IF($B14="","",IF(VLOOKUP($B14,選手名簿!$A$9:$L$58,3)="","",VLOOKUP($B14,選手名簿!$A$9:$L$58,3)))</f>
        <v/>
      </c>
      <c r="E14" s="2" t="str">
        <f>IF($B14="","",IF(VLOOKUP($B14,選手名簿!$A$9:$L$58,4)="","",VLOOKUP($B14,選手名簿!$A$9:$L$58,4)))</f>
        <v/>
      </c>
      <c r="F14" s="2" t="str">
        <f>IF($B14="","",IF(VLOOKUP($B14,選手名簿!$A$9:$L$58,5)="","",VLOOKUP($B14,選手名簿!$A$9:$L$58,5)))</f>
        <v/>
      </c>
      <c r="G14" s="120"/>
    </row>
    <row r="15" spans="1:7" ht="32.25" customHeight="1" x14ac:dyDescent="0.15">
      <c r="A15" s="2" t="s">
        <v>19</v>
      </c>
      <c r="B15" s="47"/>
      <c r="C15" s="2" t="str">
        <f>IF($B15="","",IF(VLOOKUP($B15,選手名簿!$A$9:$L$58,2)="","",VLOOKUP($B15,選手名簿!$A$9:$L$58,2)))</f>
        <v/>
      </c>
      <c r="D15" s="2" t="str">
        <f>IF($B15="","",IF(VLOOKUP($B15,選手名簿!$A$9:$L$58,3)="","",VLOOKUP($B15,選手名簿!$A$9:$L$58,3)))</f>
        <v/>
      </c>
      <c r="E15" s="2" t="str">
        <f>IF($B15="","",IF(VLOOKUP($B15,選手名簿!$A$9:$L$58,4)="","",VLOOKUP($B15,選手名簿!$A$9:$L$58,4)))</f>
        <v/>
      </c>
      <c r="F15" s="2" t="str">
        <f>IF($B15="","",IF(VLOOKUP($B15,選手名簿!$A$9:$L$58,5)="","",VLOOKUP($B15,選手名簿!$A$9:$L$58,5)))</f>
        <v/>
      </c>
      <c r="G15" s="120"/>
    </row>
    <row r="16" spans="1:7" ht="32.25" customHeight="1" x14ac:dyDescent="0.15">
      <c r="A16" s="2" t="s">
        <v>20</v>
      </c>
      <c r="B16" s="47"/>
      <c r="C16" s="2" t="str">
        <f>IF($B16="","",IF(VLOOKUP($B16,選手名簿!$A$9:$L$58,2)="","",VLOOKUP($B16,選手名簿!$A$9:$L$58,2)))</f>
        <v/>
      </c>
      <c r="D16" s="2" t="str">
        <f>IF($B16="","",IF(VLOOKUP($B16,選手名簿!$A$9:$L$58,3)="","",VLOOKUP($B16,選手名簿!$A$9:$L$58,3)))</f>
        <v/>
      </c>
      <c r="E16" s="2" t="str">
        <f>IF($B16="","",IF(VLOOKUP($B16,選手名簿!$A$9:$L$58,4)="","",VLOOKUP($B16,選手名簿!$A$9:$L$58,4)))</f>
        <v/>
      </c>
      <c r="F16" s="2" t="str">
        <f>IF($B16="","",IF(VLOOKUP($B16,選手名簿!$A$9:$L$58,5)="","",VLOOKUP($B16,選手名簿!$A$9:$L$58,5)))</f>
        <v/>
      </c>
      <c r="G16" s="120"/>
    </row>
    <row r="17" spans="1:7" ht="32.25" customHeight="1" x14ac:dyDescent="0.15">
      <c r="A17" s="2" t="s">
        <v>21</v>
      </c>
      <c r="B17" s="47"/>
      <c r="C17" s="2" t="str">
        <f>IF($B17="","",IF(VLOOKUP($B17,選手名簿!$A$9:$L$58,2)="","",VLOOKUP($B17,選手名簿!$A$9:$L$58,2)))</f>
        <v/>
      </c>
      <c r="D17" s="2" t="str">
        <f>IF($B17="","",IF(VLOOKUP($B17,選手名簿!$A$9:$L$58,3)="","",VLOOKUP($B17,選手名簿!$A$9:$L$58,3)))</f>
        <v/>
      </c>
      <c r="E17" s="2" t="str">
        <f>IF($B17="","",IF(VLOOKUP($B17,選手名簿!$A$9:$L$58,4)="","",VLOOKUP($B17,選手名簿!$A$9:$L$58,4)))</f>
        <v/>
      </c>
      <c r="F17" s="2" t="str">
        <f>IF($B17="","",IF(VLOOKUP($B17,選手名簿!$A$9:$L$58,5)="","",VLOOKUP($B17,選手名簿!$A$9:$L$58,5)))</f>
        <v/>
      </c>
      <c r="G17" s="120"/>
    </row>
    <row r="18" spans="1:7" ht="32.25" customHeight="1" x14ac:dyDescent="0.15">
      <c r="A18" s="2" t="s">
        <v>22</v>
      </c>
      <c r="B18" s="47"/>
      <c r="C18" s="2" t="str">
        <f>IF($B18="","",IF(VLOOKUP($B18,選手名簿!$A$9:$L$58,2)="","",VLOOKUP($B18,選手名簿!$A$9:$L$58,2)))</f>
        <v/>
      </c>
      <c r="D18" s="2" t="str">
        <f>IF($B18="","",IF(VLOOKUP($B18,選手名簿!$A$9:$L$58,3)="","",VLOOKUP($B18,選手名簿!$A$9:$L$58,3)))</f>
        <v/>
      </c>
      <c r="E18" s="2" t="str">
        <f>IF($B18="","",IF(VLOOKUP($B18,選手名簿!$A$9:$L$58,4)="","",VLOOKUP($B18,選手名簿!$A$9:$L$58,4)))</f>
        <v/>
      </c>
      <c r="F18" s="2" t="str">
        <f>IF($B18="","",IF(VLOOKUP($B18,選手名簿!$A$9:$L$58,5)="","",VLOOKUP($B18,選手名簿!$A$9:$L$58,5)))</f>
        <v/>
      </c>
      <c r="G18" s="120"/>
    </row>
    <row r="19" spans="1:7" ht="32.25" customHeight="1" x14ac:dyDescent="0.15">
      <c r="A19" s="2" t="s">
        <v>23</v>
      </c>
      <c r="B19" s="47"/>
      <c r="C19" s="2" t="str">
        <f>IF($B19="","",IF(VLOOKUP($B19,選手名簿!$A$9:$L$58,2)="","",VLOOKUP($B19,選手名簿!$A$9:$L$58,2)))</f>
        <v/>
      </c>
      <c r="D19" s="2" t="str">
        <f>IF($B19="","",IF(VLOOKUP($B19,選手名簿!$A$9:$L$58,3)="","",VLOOKUP($B19,選手名簿!$A$9:$L$58,3)))</f>
        <v/>
      </c>
      <c r="E19" s="2" t="str">
        <f>IF($B19="","",IF(VLOOKUP($B19,選手名簿!$A$9:$L$58,4)="","",VLOOKUP($B19,選手名簿!$A$9:$L$58,4)))</f>
        <v/>
      </c>
      <c r="F19" s="2" t="str">
        <f>IF($B19="","",IF(VLOOKUP($B19,選手名簿!$A$9:$L$58,5)="","",VLOOKUP($B19,選手名簿!$A$9:$L$58,5)))</f>
        <v/>
      </c>
      <c r="G19" s="120"/>
    </row>
    <row r="20" spans="1:7" ht="32.25" customHeight="1" x14ac:dyDescent="0.15">
      <c r="A20" s="95" t="s">
        <v>27</v>
      </c>
      <c r="B20" s="47"/>
      <c r="C20" s="95" t="str">
        <f>IF($B20="","",IF(VLOOKUP($B20,選手名簿!$A$9:$L$58,2)="","",VLOOKUP($B20,選手名簿!$A$9:$L$58,2)))</f>
        <v/>
      </c>
      <c r="D20" s="95" t="str">
        <f>IF($B20="","",IF(VLOOKUP($B20,選手名簿!$A$9:$L$58,3)="","",VLOOKUP($B20,選手名簿!$A$9:$L$58,3)))</f>
        <v/>
      </c>
      <c r="E20" s="95" t="str">
        <f>IF($B20="","",IF(VLOOKUP($B20,選手名簿!$A$9:$L$58,4)="","",VLOOKUP($B20,選手名簿!$A$9:$L$58,4)))</f>
        <v/>
      </c>
      <c r="F20" s="95" t="str">
        <f>IF($B20="","",IF(VLOOKUP($B20,選手名簿!$A$9:$L$58,5)="","",VLOOKUP($B20,選手名簿!$A$9:$L$58,5)))</f>
        <v/>
      </c>
      <c r="G20" s="120"/>
    </row>
    <row r="23" spans="1:7" x14ac:dyDescent="0.15">
      <c r="B23" t="s">
        <v>24</v>
      </c>
    </row>
    <row r="25" spans="1:7" x14ac:dyDescent="0.15">
      <c r="B25" s="222" t="str">
        <f>選手名簿!I3</f>
        <v>２０２２年５月●日　　</v>
      </c>
      <c r="C25" s="222"/>
    </row>
    <row r="27" spans="1:7" x14ac:dyDescent="0.15">
      <c r="A27" s="5"/>
      <c r="B27" t="s">
        <v>137</v>
      </c>
      <c r="E27" s="5"/>
      <c r="F27" s="5"/>
      <c r="G27" t="s">
        <v>25</v>
      </c>
    </row>
  </sheetData>
  <sheetProtection selectLockedCells="1"/>
  <mergeCells count="8">
    <mergeCell ref="B25:C25"/>
    <mergeCell ref="A1:B1"/>
    <mergeCell ref="B9:B10"/>
    <mergeCell ref="C9:D9"/>
    <mergeCell ref="E9:F9"/>
    <mergeCell ref="A9:A10"/>
    <mergeCell ref="B5:C5"/>
    <mergeCell ref="B3:E3"/>
  </mergeCells>
  <phoneticPr fontId="5"/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66"/>
  </sheetPr>
  <dimension ref="A1:G27"/>
  <sheetViews>
    <sheetView workbookViewId="0">
      <selection activeCell="B11" sqref="B11"/>
    </sheetView>
  </sheetViews>
  <sheetFormatPr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7" x14ac:dyDescent="0.15">
      <c r="A1" s="223" t="s">
        <v>141</v>
      </c>
      <c r="B1" s="223"/>
    </row>
    <row r="3" spans="1:7" x14ac:dyDescent="0.15">
      <c r="B3" s="230" t="str">
        <f>MT!B3</f>
        <v>第４回　東海地区教職員バドミントン選手権大会　参加申込書</v>
      </c>
      <c r="C3" s="230"/>
      <c r="D3" s="230"/>
      <c r="E3" s="230"/>
    </row>
    <row r="4" spans="1:7" ht="14.25" thickBot="1" x14ac:dyDescent="0.2"/>
    <row r="5" spans="1:7" ht="14.25" thickBot="1" x14ac:dyDescent="0.2">
      <c r="B5" s="227" t="s">
        <v>26</v>
      </c>
      <c r="C5" s="228"/>
      <c r="E5" s="1" t="s">
        <v>0</v>
      </c>
      <c r="F5" s="6">
        <f>選手名簿!$B$3</f>
        <v>0</v>
      </c>
    </row>
    <row r="7" spans="1:7" x14ac:dyDescent="0.15">
      <c r="A7" s="124" t="s">
        <v>162</v>
      </c>
      <c r="G7" s="123" t="s">
        <v>161</v>
      </c>
    </row>
    <row r="8" spans="1:7" x14ac:dyDescent="0.15">
      <c r="B8" s="94" t="s">
        <v>13</v>
      </c>
      <c r="G8" s="119" t="s">
        <v>13</v>
      </c>
    </row>
    <row r="9" spans="1:7" x14ac:dyDescent="0.15">
      <c r="A9" s="226"/>
      <c r="B9" s="224" t="s">
        <v>1</v>
      </c>
      <c r="C9" s="141" t="s">
        <v>4</v>
      </c>
      <c r="D9" s="141"/>
      <c r="E9" s="141" t="s">
        <v>3</v>
      </c>
      <c r="F9" s="141"/>
      <c r="G9" s="127" t="s">
        <v>164</v>
      </c>
    </row>
    <row r="10" spans="1:7" x14ac:dyDescent="0.15">
      <c r="A10" s="226"/>
      <c r="B10" s="225"/>
      <c r="C10" s="2" t="s">
        <v>5</v>
      </c>
      <c r="D10" s="2" t="s">
        <v>6</v>
      </c>
      <c r="E10" s="2" t="s">
        <v>5</v>
      </c>
      <c r="F10" s="2" t="s">
        <v>6</v>
      </c>
      <c r="G10" s="121" t="s">
        <v>13</v>
      </c>
    </row>
    <row r="11" spans="1:7" ht="32.25" customHeight="1" x14ac:dyDescent="0.15">
      <c r="A11" s="2" t="s">
        <v>15</v>
      </c>
      <c r="B11" s="47"/>
      <c r="C11" s="2" t="str">
        <f>IF($B11="","",IF(VLOOKUP($B11,選手名簿!$A$9:$L$58,2)="","",VLOOKUP($B11,選手名簿!$A$9:$L$58,2)))</f>
        <v/>
      </c>
      <c r="D11" s="2" t="str">
        <f>IF($B11="","",IF(VLOOKUP($B11,選手名簿!$A$9:$L$58,3)="","",VLOOKUP($B11,選手名簿!$A$9:$L$58,3)))</f>
        <v/>
      </c>
      <c r="E11" s="2" t="str">
        <f>IF($B11="","",IF(VLOOKUP($B11,選手名簿!$A$9:$L$58,4)="","",VLOOKUP($B11,選手名簿!$A$9:$L$58,4)))</f>
        <v/>
      </c>
      <c r="F11" s="2" t="str">
        <f>IF($B11="","",IF(VLOOKUP($B11,選手名簿!$A$9:$L$58,5)="","",VLOOKUP($B11,選手名簿!$A$9:$L$58,5)))</f>
        <v/>
      </c>
      <c r="G11" s="121" t="s">
        <v>13</v>
      </c>
    </row>
    <row r="12" spans="1:7" ht="32.25" customHeight="1" x14ac:dyDescent="0.15">
      <c r="A12" s="2" t="s">
        <v>16</v>
      </c>
      <c r="B12" s="47"/>
      <c r="C12" s="2" t="str">
        <f>IF($B12="","",IF(VLOOKUP($B12,選手名簿!$A$9:$L$58,2)="","",VLOOKUP($B12,選手名簿!$A$9:$L$58,2)))</f>
        <v/>
      </c>
      <c r="D12" s="2" t="str">
        <f>IF($B12="","",IF(VLOOKUP($B12,選手名簿!$A$9:$L$58,3)="","",VLOOKUP($B12,選手名簿!$A$9:$L$58,3)))</f>
        <v/>
      </c>
      <c r="E12" s="2" t="str">
        <f>IF($B12="","",IF(VLOOKUP($B12,選手名簿!$A$9:$L$58,4)="","",VLOOKUP($B12,選手名簿!$A$9:$L$58,4)))</f>
        <v/>
      </c>
      <c r="F12" s="2" t="str">
        <f>IF($B12="","",IF(VLOOKUP($B12,選手名簿!$A$9:$L$58,5)="","",VLOOKUP($B12,選手名簿!$A$9:$L$58,5)))</f>
        <v/>
      </c>
      <c r="G12" s="121" t="s">
        <v>13</v>
      </c>
    </row>
    <row r="13" spans="1:7" ht="32.25" customHeight="1" x14ac:dyDescent="0.15">
      <c r="A13" s="2" t="s">
        <v>17</v>
      </c>
      <c r="B13" s="47"/>
      <c r="C13" s="2" t="str">
        <f>IF($B13="","",IF(VLOOKUP($B13,選手名簿!$A$9:$L$58,2)="","",VLOOKUP($B13,選手名簿!$A$9:$L$58,2)))</f>
        <v/>
      </c>
      <c r="D13" s="2" t="str">
        <f>IF($B13="","",IF(VLOOKUP($B13,選手名簿!$A$9:$L$58,3)="","",VLOOKUP($B13,選手名簿!$A$9:$L$58,3)))</f>
        <v/>
      </c>
      <c r="E13" s="2" t="str">
        <f>IF($B13="","",IF(VLOOKUP($B13,選手名簿!$A$9:$L$58,4)="","",VLOOKUP($B13,選手名簿!$A$9:$L$58,4)))</f>
        <v/>
      </c>
      <c r="F13" s="2" t="str">
        <f>IF($B13="","",IF(VLOOKUP($B13,選手名簿!$A$9:$L$58,5)="","",VLOOKUP($B13,選手名簿!$A$9:$L$58,5)))</f>
        <v/>
      </c>
      <c r="G13" s="122" t="s">
        <v>13</v>
      </c>
    </row>
    <row r="14" spans="1:7" ht="32.25" customHeight="1" x14ac:dyDescent="0.15">
      <c r="A14" s="2" t="s">
        <v>18</v>
      </c>
      <c r="B14" s="47"/>
      <c r="C14" s="2" t="str">
        <f>IF($B14="","",IF(VLOOKUP($B14,選手名簿!$A$9:$L$58,2)="","",VLOOKUP($B14,選手名簿!$A$9:$L$58,2)))</f>
        <v/>
      </c>
      <c r="D14" s="2" t="str">
        <f>IF($B14="","",IF(VLOOKUP($B14,選手名簿!$A$9:$L$58,3)="","",VLOOKUP($B14,選手名簿!$A$9:$L$58,3)))</f>
        <v/>
      </c>
      <c r="E14" s="2" t="str">
        <f>IF($B14="","",IF(VLOOKUP($B14,選手名簿!$A$9:$L$58,4)="","",VLOOKUP($B14,選手名簿!$A$9:$L$58,4)))</f>
        <v/>
      </c>
      <c r="F14" s="2" t="str">
        <f>IF($B14="","",IF(VLOOKUP($B14,選手名簿!$A$9:$L$58,5)="","",VLOOKUP($B14,選手名簿!$A$9:$L$58,5)))</f>
        <v/>
      </c>
      <c r="G14" s="120"/>
    </row>
    <row r="15" spans="1:7" ht="32.25" customHeight="1" x14ac:dyDescent="0.15">
      <c r="A15" s="2" t="s">
        <v>19</v>
      </c>
      <c r="B15" s="47"/>
      <c r="C15" s="2" t="str">
        <f>IF($B15="","",IF(VLOOKUP($B15,選手名簿!$A$9:$L$58,2)="","",VLOOKUP($B15,選手名簿!$A$9:$L$58,2)))</f>
        <v/>
      </c>
      <c r="D15" s="2" t="str">
        <f>IF($B15="","",IF(VLOOKUP($B15,選手名簿!$A$9:$L$58,3)="","",VLOOKUP($B15,選手名簿!$A$9:$L$58,3)))</f>
        <v/>
      </c>
      <c r="E15" s="2" t="str">
        <f>IF($B15="","",IF(VLOOKUP($B15,選手名簿!$A$9:$L$58,4)="","",VLOOKUP($B15,選手名簿!$A$9:$L$58,4)))</f>
        <v/>
      </c>
      <c r="F15" s="2" t="str">
        <f>IF($B15="","",IF(VLOOKUP($B15,選手名簿!$A$9:$L$58,5)="","",VLOOKUP($B15,選手名簿!$A$9:$L$58,5)))</f>
        <v/>
      </c>
      <c r="G15" s="120"/>
    </row>
    <row r="16" spans="1:7" ht="32.25" customHeight="1" x14ac:dyDescent="0.15">
      <c r="A16" s="2" t="s">
        <v>20</v>
      </c>
      <c r="B16" s="47"/>
      <c r="C16" s="2" t="str">
        <f>IF($B16="","",IF(VLOOKUP($B16,選手名簿!$A$9:$L$58,2)="","",VLOOKUP($B16,選手名簿!$A$9:$L$58,2)))</f>
        <v/>
      </c>
      <c r="D16" s="2" t="str">
        <f>IF($B16="","",IF(VLOOKUP($B16,選手名簿!$A$9:$L$58,3)="","",VLOOKUP($B16,選手名簿!$A$9:$L$58,3)))</f>
        <v/>
      </c>
      <c r="E16" s="2" t="str">
        <f>IF($B16="","",IF(VLOOKUP($B16,選手名簿!$A$9:$L$58,4)="","",VLOOKUP($B16,選手名簿!$A$9:$L$58,4)))</f>
        <v/>
      </c>
      <c r="F16" s="2" t="str">
        <f>IF($B16="","",IF(VLOOKUP($B16,選手名簿!$A$9:$L$58,5)="","",VLOOKUP($B16,選手名簿!$A$9:$L$58,5)))</f>
        <v/>
      </c>
      <c r="G16" s="120"/>
    </row>
    <row r="17" spans="1:7" ht="32.25" customHeight="1" x14ac:dyDescent="0.15">
      <c r="A17" s="2" t="s">
        <v>21</v>
      </c>
      <c r="B17" s="47"/>
      <c r="C17" s="2" t="str">
        <f>IF($B17="","",IF(VLOOKUP($B17,選手名簿!$A$9:$L$58,2)="","",VLOOKUP($B17,選手名簿!$A$9:$L$58,2)))</f>
        <v/>
      </c>
      <c r="D17" s="2" t="str">
        <f>IF($B17="","",IF(VLOOKUP($B17,選手名簿!$A$9:$L$58,3)="","",VLOOKUP($B17,選手名簿!$A$9:$L$58,3)))</f>
        <v/>
      </c>
      <c r="E17" s="2" t="str">
        <f>IF($B17="","",IF(VLOOKUP($B17,選手名簿!$A$9:$L$58,4)="","",VLOOKUP($B17,選手名簿!$A$9:$L$58,4)))</f>
        <v/>
      </c>
      <c r="F17" s="2" t="str">
        <f>IF($B17="","",IF(VLOOKUP($B17,選手名簿!$A$9:$L$58,5)="","",VLOOKUP($B17,選手名簿!$A$9:$L$58,5)))</f>
        <v/>
      </c>
      <c r="G17" s="120"/>
    </row>
    <row r="18" spans="1:7" ht="32.25" customHeight="1" x14ac:dyDescent="0.15">
      <c r="A18" s="2" t="s">
        <v>22</v>
      </c>
      <c r="B18" s="47"/>
      <c r="C18" s="2" t="str">
        <f>IF($B18="","",IF(VLOOKUP($B18,選手名簿!$A$9:$L$58,2)="","",VLOOKUP($B18,選手名簿!$A$9:$L$58,2)))</f>
        <v/>
      </c>
      <c r="D18" s="2" t="str">
        <f>IF($B18="","",IF(VLOOKUP($B18,選手名簿!$A$9:$L$58,3)="","",VLOOKUP($B18,選手名簿!$A$9:$L$58,3)))</f>
        <v/>
      </c>
      <c r="E18" s="2" t="str">
        <f>IF($B18="","",IF(VLOOKUP($B18,選手名簿!$A$9:$L$58,4)="","",VLOOKUP($B18,選手名簿!$A$9:$L$58,4)))</f>
        <v/>
      </c>
      <c r="F18" s="2" t="str">
        <f>IF($B18="","",IF(VLOOKUP($B18,選手名簿!$A$9:$L$58,5)="","",VLOOKUP($B18,選手名簿!$A$9:$L$58,5)))</f>
        <v/>
      </c>
      <c r="G18" s="120"/>
    </row>
    <row r="19" spans="1:7" ht="32.25" customHeight="1" x14ac:dyDescent="0.15">
      <c r="A19" s="2" t="s">
        <v>23</v>
      </c>
      <c r="B19" s="47"/>
      <c r="C19" s="2" t="str">
        <f>IF($B19="","",IF(VLOOKUP($B19,選手名簿!$A$9:$L$58,2)="","",VLOOKUP($B19,選手名簿!$A$9:$L$58,2)))</f>
        <v/>
      </c>
      <c r="D19" s="2" t="str">
        <f>IF($B19="","",IF(VLOOKUP($B19,選手名簿!$A$9:$L$58,3)="","",VLOOKUP($B19,選手名簿!$A$9:$L$58,3)))</f>
        <v/>
      </c>
      <c r="E19" s="2" t="str">
        <f>IF($B19="","",IF(VLOOKUP($B19,選手名簿!$A$9:$L$58,4)="","",VLOOKUP($B19,選手名簿!$A$9:$L$58,4)))</f>
        <v/>
      </c>
      <c r="F19" s="2" t="str">
        <f>IF($B19="","",IF(VLOOKUP($B19,選手名簿!$A$9:$L$58,5)="","",VLOOKUP($B19,選手名簿!$A$9:$L$58,5)))</f>
        <v/>
      </c>
      <c r="G19" s="120"/>
    </row>
    <row r="20" spans="1:7" ht="32.25" customHeight="1" x14ac:dyDescent="0.15">
      <c r="A20" s="95" t="s">
        <v>27</v>
      </c>
      <c r="B20" s="47"/>
      <c r="C20" s="95" t="str">
        <f>IF($B20="","",IF(VLOOKUP($B20,選手名簿!$A$9:$L$58,2)="","",VLOOKUP($B20,選手名簿!$A$9:$L$58,2)))</f>
        <v/>
      </c>
      <c r="D20" s="95" t="str">
        <f>IF($B20="","",IF(VLOOKUP($B20,選手名簿!$A$9:$L$58,3)="","",VLOOKUP($B20,選手名簿!$A$9:$L$58,3)))</f>
        <v/>
      </c>
      <c r="E20" s="95" t="str">
        <f>IF($B20="","",IF(VLOOKUP($B20,選手名簿!$A$9:$L$58,4)="","",VLOOKUP($B20,選手名簿!$A$9:$L$58,4)))</f>
        <v/>
      </c>
      <c r="F20" s="95" t="str">
        <f>IF($B20="","",IF(VLOOKUP($B20,選手名簿!$A$9:$L$58,5)="","",VLOOKUP($B20,選手名簿!$A$9:$L$58,5)))</f>
        <v/>
      </c>
      <c r="G20" s="120"/>
    </row>
    <row r="23" spans="1:7" x14ac:dyDescent="0.15">
      <c r="B23" t="s">
        <v>24</v>
      </c>
    </row>
    <row r="25" spans="1:7" x14ac:dyDescent="0.15">
      <c r="B25" s="222" t="str">
        <f>選手名簿!I3</f>
        <v>２０２２年５月●日　　</v>
      </c>
      <c r="C25" s="143"/>
    </row>
    <row r="27" spans="1:7" x14ac:dyDescent="0.15">
      <c r="A27" s="5"/>
      <c r="B27" t="s">
        <v>137</v>
      </c>
      <c r="E27" s="5"/>
      <c r="F27" s="5"/>
      <c r="G27" t="s">
        <v>25</v>
      </c>
    </row>
  </sheetData>
  <sheetProtection selectLockedCells="1"/>
  <mergeCells count="8">
    <mergeCell ref="B25:C25"/>
    <mergeCell ref="A1:B1"/>
    <mergeCell ref="B3:E3"/>
    <mergeCell ref="B5:C5"/>
    <mergeCell ref="A9:A10"/>
    <mergeCell ref="B9:B10"/>
    <mergeCell ref="C9:D9"/>
    <mergeCell ref="E9:F9"/>
  </mergeCells>
  <phoneticPr fontId="5"/>
  <printOptions horizontalCentered="1"/>
  <pageMargins left="0.70866141732283472" right="0.70866141732283472" top="0.78740157480314965" bottom="0.78740157480314965" header="0.31496062992125984" footer="0.31496062992125984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G30"/>
  <sheetViews>
    <sheetView workbookViewId="0">
      <selection activeCell="B11" sqref="B11"/>
    </sheetView>
  </sheetViews>
  <sheetFormatPr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7" x14ac:dyDescent="0.15">
      <c r="A1" s="223" t="s">
        <v>141</v>
      </c>
      <c r="B1" s="223"/>
    </row>
    <row r="3" spans="1:7" x14ac:dyDescent="0.15">
      <c r="B3" s="230" t="str">
        <f>MT!B3</f>
        <v>第４回　東海地区教職員バドミントン選手権大会　参加申込書</v>
      </c>
      <c r="C3" s="230"/>
      <c r="D3" s="230"/>
      <c r="E3" s="230"/>
    </row>
    <row r="4" spans="1:7" ht="14.25" thickBot="1" x14ac:dyDescent="0.2"/>
    <row r="5" spans="1:7" ht="14.25" thickBot="1" x14ac:dyDescent="0.2">
      <c r="B5" s="227" t="s">
        <v>124</v>
      </c>
      <c r="C5" s="228"/>
      <c r="E5" s="1" t="s">
        <v>0</v>
      </c>
      <c r="F5" s="6">
        <f>選手名簿!$B$3</f>
        <v>0</v>
      </c>
    </row>
    <row r="7" spans="1:7" x14ac:dyDescent="0.15">
      <c r="A7" s="124" t="s">
        <v>162</v>
      </c>
      <c r="G7" s="123" t="s">
        <v>161</v>
      </c>
    </row>
    <row r="8" spans="1:7" x14ac:dyDescent="0.15">
      <c r="B8" s="94" t="s">
        <v>13</v>
      </c>
      <c r="G8" s="119" t="s">
        <v>13</v>
      </c>
    </row>
    <row r="9" spans="1:7" x14ac:dyDescent="0.15">
      <c r="A9" s="226"/>
      <c r="B9" s="224" t="s">
        <v>1</v>
      </c>
      <c r="C9" s="141" t="s">
        <v>4</v>
      </c>
      <c r="D9" s="141"/>
      <c r="E9" s="141" t="s">
        <v>3</v>
      </c>
      <c r="F9" s="141"/>
      <c r="G9" s="127" t="s">
        <v>164</v>
      </c>
    </row>
    <row r="10" spans="1:7" x14ac:dyDescent="0.15">
      <c r="A10" s="226"/>
      <c r="B10" s="225"/>
      <c r="C10" s="2" t="s">
        <v>5</v>
      </c>
      <c r="D10" s="2" t="s">
        <v>6</v>
      </c>
      <c r="E10" s="2" t="s">
        <v>5</v>
      </c>
      <c r="F10" s="2" t="s">
        <v>6</v>
      </c>
      <c r="G10" s="121" t="s">
        <v>13</v>
      </c>
    </row>
    <row r="11" spans="1:7" ht="32.25" customHeight="1" x14ac:dyDescent="0.15">
      <c r="A11" s="2" t="s">
        <v>15</v>
      </c>
      <c r="B11" s="47"/>
      <c r="C11" s="2" t="str">
        <f>IF($B11="","",IF(VLOOKUP($B11,選手名簿!$A$9:$L$58,2)="","",VLOOKUP($B11,選手名簿!$A$9:$L$58,2)))</f>
        <v/>
      </c>
      <c r="D11" s="2" t="str">
        <f>IF($B11="","",IF(VLOOKUP($B11,選手名簿!$A$9:$L$58,3)="","",VLOOKUP($B11,選手名簿!$A$9:$L$58,3)))</f>
        <v/>
      </c>
      <c r="E11" s="2" t="str">
        <f>IF($B11="","",IF(VLOOKUP($B11,選手名簿!$A$9:$L$58,4)="","",VLOOKUP($B11,選手名簿!$A$9:$L$58,4)))</f>
        <v/>
      </c>
      <c r="F11" s="2" t="str">
        <f>IF($B11="","",IF(VLOOKUP($B11,選手名簿!$A$9:$L$58,5)="","",VLOOKUP($B11,選手名簿!$A$9:$L$58,5)))</f>
        <v/>
      </c>
      <c r="G11" s="121" t="s">
        <v>13</v>
      </c>
    </row>
    <row r="12" spans="1:7" ht="32.25" customHeight="1" x14ac:dyDescent="0.15">
      <c r="A12" s="2" t="s">
        <v>16</v>
      </c>
      <c r="B12" s="47"/>
      <c r="C12" s="2" t="str">
        <f>IF($B12="","",IF(VLOOKUP($B12,選手名簿!$A$9:$L$58,2)="","",VLOOKUP($B12,選手名簿!$A$9:$L$58,2)))</f>
        <v/>
      </c>
      <c r="D12" s="2" t="str">
        <f>IF($B12="","",IF(VLOOKUP($B12,選手名簿!$A$9:$L$58,3)="","",VLOOKUP($B12,選手名簿!$A$9:$L$58,3)))</f>
        <v/>
      </c>
      <c r="E12" s="2" t="str">
        <f>IF($B12="","",IF(VLOOKUP($B12,選手名簿!$A$9:$L$58,4)="","",VLOOKUP($B12,選手名簿!$A$9:$L$58,4)))</f>
        <v/>
      </c>
      <c r="F12" s="2" t="str">
        <f>IF($B12="","",IF(VLOOKUP($B12,選手名簿!$A$9:$L$58,5)="","",VLOOKUP($B12,選手名簿!$A$9:$L$58,5)))</f>
        <v/>
      </c>
      <c r="G12" s="121" t="s">
        <v>13</v>
      </c>
    </row>
    <row r="13" spans="1:7" ht="32.25" customHeight="1" x14ac:dyDescent="0.15">
      <c r="A13" s="2" t="s">
        <v>17</v>
      </c>
      <c r="B13" s="47"/>
      <c r="C13" s="2" t="str">
        <f>IF($B13="","",IF(VLOOKUP($B13,選手名簿!$A$9:$L$58,2)="","",VLOOKUP($B13,選手名簿!$A$9:$L$58,2)))</f>
        <v/>
      </c>
      <c r="D13" s="2" t="str">
        <f>IF($B13="","",IF(VLOOKUP($B13,選手名簿!$A$9:$L$58,3)="","",VLOOKUP($B13,選手名簿!$A$9:$L$58,3)))</f>
        <v/>
      </c>
      <c r="E13" s="2" t="str">
        <f>IF($B13="","",IF(VLOOKUP($B13,選手名簿!$A$9:$L$58,4)="","",VLOOKUP($B13,選手名簿!$A$9:$L$58,4)))</f>
        <v/>
      </c>
      <c r="F13" s="2" t="str">
        <f>IF($B13="","",IF(VLOOKUP($B13,選手名簿!$A$9:$L$58,5)="","",VLOOKUP($B13,選手名簿!$A$9:$L$58,5)))</f>
        <v/>
      </c>
      <c r="G13" s="122" t="s">
        <v>13</v>
      </c>
    </row>
    <row r="14" spans="1:7" ht="32.25" customHeight="1" x14ac:dyDescent="0.15">
      <c r="A14" s="2" t="s">
        <v>18</v>
      </c>
      <c r="B14" s="47"/>
      <c r="C14" s="2" t="str">
        <f>IF($B14="","",IF(VLOOKUP($B14,選手名簿!$A$9:$L$58,2)="","",VLOOKUP($B14,選手名簿!$A$9:$L$58,2)))</f>
        <v/>
      </c>
      <c r="D14" s="2" t="str">
        <f>IF($B14="","",IF(VLOOKUP($B14,選手名簿!$A$9:$L$58,3)="","",VLOOKUP($B14,選手名簿!$A$9:$L$58,3)))</f>
        <v/>
      </c>
      <c r="E14" s="2" t="str">
        <f>IF($B14="","",IF(VLOOKUP($B14,選手名簿!$A$9:$L$58,4)="","",VLOOKUP($B14,選手名簿!$A$9:$L$58,4)))</f>
        <v/>
      </c>
      <c r="F14" s="2" t="str">
        <f>IF($B14="","",IF(VLOOKUP($B14,選手名簿!$A$9:$L$58,5)="","",VLOOKUP($B14,選手名簿!$A$9:$L$58,5)))</f>
        <v/>
      </c>
      <c r="G14" s="120"/>
    </row>
    <row r="15" spans="1:7" ht="32.25" customHeight="1" x14ac:dyDescent="0.15">
      <c r="A15" s="2" t="s">
        <v>19</v>
      </c>
      <c r="B15" s="47"/>
      <c r="C15" s="2" t="str">
        <f>IF($B15="","",IF(VLOOKUP($B15,選手名簿!$A$9:$L$58,2)="","",VLOOKUP($B15,選手名簿!$A$9:$L$58,2)))</f>
        <v/>
      </c>
      <c r="D15" s="2" t="str">
        <f>IF($B15="","",IF(VLOOKUP($B15,選手名簿!$A$9:$L$58,3)="","",VLOOKUP($B15,選手名簿!$A$9:$L$58,3)))</f>
        <v/>
      </c>
      <c r="E15" s="2" t="str">
        <f>IF($B15="","",IF(VLOOKUP($B15,選手名簿!$A$9:$L$58,4)="","",VLOOKUP($B15,選手名簿!$A$9:$L$58,4)))</f>
        <v/>
      </c>
      <c r="F15" s="2" t="str">
        <f>IF($B15="","",IF(VLOOKUP($B15,選手名簿!$A$9:$L$58,5)="","",VLOOKUP($B15,選手名簿!$A$9:$L$58,5)))</f>
        <v/>
      </c>
      <c r="G15" s="120"/>
    </row>
    <row r="16" spans="1:7" ht="32.25" customHeight="1" x14ac:dyDescent="0.15">
      <c r="A16" s="2" t="s">
        <v>20</v>
      </c>
      <c r="B16" s="47"/>
      <c r="C16" s="2" t="str">
        <f>IF($B16="","",IF(VLOOKUP($B16,選手名簿!$A$9:$L$58,2)="","",VLOOKUP($B16,選手名簿!$A$9:$L$58,2)))</f>
        <v/>
      </c>
      <c r="D16" s="2" t="str">
        <f>IF($B16="","",IF(VLOOKUP($B16,選手名簿!$A$9:$L$58,3)="","",VLOOKUP($B16,選手名簿!$A$9:$L$58,3)))</f>
        <v/>
      </c>
      <c r="E16" s="2" t="str">
        <f>IF($B16="","",IF(VLOOKUP($B16,選手名簿!$A$9:$L$58,4)="","",VLOOKUP($B16,選手名簿!$A$9:$L$58,4)))</f>
        <v/>
      </c>
      <c r="F16" s="2" t="str">
        <f>IF($B16="","",IF(VLOOKUP($B16,選手名簿!$A$9:$L$58,5)="","",VLOOKUP($B16,選手名簿!$A$9:$L$58,5)))</f>
        <v/>
      </c>
      <c r="G16" s="120"/>
    </row>
    <row r="17" spans="1:7" ht="32.25" customHeight="1" x14ac:dyDescent="0.15">
      <c r="A17" s="2" t="s">
        <v>21</v>
      </c>
      <c r="B17" s="47"/>
      <c r="C17" s="2" t="str">
        <f>IF($B17="","",IF(VLOOKUP($B17,選手名簿!$A$9:$L$58,2)="","",VLOOKUP($B17,選手名簿!$A$9:$L$58,2)))</f>
        <v/>
      </c>
      <c r="D17" s="2" t="str">
        <f>IF($B17="","",IF(VLOOKUP($B17,選手名簿!$A$9:$L$58,3)="","",VLOOKUP($B17,選手名簿!$A$9:$L$58,3)))</f>
        <v/>
      </c>
      <c r="E17" s="2" t="str">
        <f>IF($B17="","",IF(VLOOKUP($B17,選手名簿!$A$9:$L$58,4)="","",VLOOKUP($B17,選手名簿!$A$9:$L$58,4)))</f>
        <v/>
      </c>
      <c r="F17" s="2" t="str">
        <f>IF($B17="","",IF(VLOOKUP($B17,選手名簿!$A$9:$L$58,5)="","",VLOOKUP($B17,選手名簿!$A$9:$L$58,5)))</f>
        <v/>
      </c>
      <c r="G17" s="120"/>
    </row>
    <row r="18" spans="1:7" ht="32.25" customHeight="1" x14ac:dyDescent="0.15">
      <c r="A18" s="2" t="s">
        <v>22</v>
      </c>
      <c r="B18" s="47"/>
      <c r="C18" s="2" t="str">
        <f>IF($B18="","",IF(VLOOKUP($B18,選手名簿!$A$9:$L$58,2)="","",VLOOKUP($B18,選手名簿!$A$9:$L$58,2)))</f>
        <v/>
      </c>
      <c r="D18" s="2" t="str">
        <f>IF($B18="","",IF(VLOOKUP($B18,選手名簿!$A$9:$L$58,3)="","",VLOOKUP($B18,選手名簿!$A$9:$L$58,3)))</f>
        <v/>
      </c>
      <c r="E18" s="2" t="str">
        <f>IF($B18="","",IF(VLOOKUP($B18,選手名簿!$A$9:$L$58,4)="","",VLOOKUP($B18,選手名簿!$A$9:$L$58,4)))</f>
        <v/>
      </c>
      <c r="F18" s="2" t="str">
        <f>IF($B18="","",IF(VLOOKUP($B18,選手名簿!$A$9:$L$58,5)="","",VLOOKUP($B18,選手名簿!$A$9:$L$58,5)))</f>
        <v/>
      </c>
      <c r="G18" s="120"/>
    </row>
    <row r="19" spans="1:7" ht="32.25" customHeight="1" x14ac:dyDescent="0.15">
      <c r="A19" s="2" t="s">
        <v>23</v>
      </c>
      <c r="B19" s="47"/>
      <c r="C19" s="2" t="str">
        <f>IF($B19="","",IF(VLOOKUP($B19,選手名簿!$A$9:$L$58,2)="","",VLOOKUP($B19,選手名簿!$A$9:$L$58,2)))</f>
        <v/>
      </c>
      <c r="D19" s="2" t="str">
        <f>IF($B19="","",IF(VLOOKUP($B19,選手名簿!$A$9:$L$58,3)="","",VLOOKUP($B19,選手名簿!$A$9:$L$58,3)))</f>
        <v/>
      </c>
      <c r="E19" s="2" t="str">
        <f>IF($B19="","",IF(VLOOKUP($B19,選手名簿!$A$9:$L$58,4)="","",VLOOKUP($B19,選手名簿!$A$9:$L$58,4)))</f>
        <v/>
      </c>
      <c r="F19" s="2" t="str">
        <f>IF($B19="","",IF(VLOOKUP($B19,選手名簿!$A$9:$L$58,5)="","",VLOOKUP($B19,選手名簿!$A$9:$L$58,5)))</f>
        <v/>
      </c>
      <c r="G19" s="120"/>
    </row>
    <row r="20" spans="1:7" ht="32.25" customHeight="1" x14ac:dyDescent="0.15">
      <c r="A20" s="2" t="s">
        <v>27</v>
      </c>
      <c r="B20" s="47"/>
      <c r="C20" s="2" t="str">
        <f>IF($B20="","",IF(VLOOKUP($B20,選手名簿!$A$9:$L$58,2)="","",VLOOKUP($B20,選手名簿!$A$9:$L$58,2)))</f>
        <v/>
      </c>
      <c r="D20" s="2" t="str">
        <f>IF($B20="","",IF(VLOOKUP($B20,選手名簿!$A$9:$L$58,3)="","",VLOOKUP($B20,選手名簿!$A$9:$L$58,3)))</f>
        <v/>
      </c>
      <c r="E20" s="2" t="str">
        <f>IF($B20="","",IF(VLOOKUP($B20,選手名簿!$A$9:$L$58,4)="","",VLOOKUP($B20,選手名簿!$A$9:$L$58,4)))</f>
        <v/>
      </c>
      <c r="F20" s="2" t="str">
        <f>IF($B20="","",IF(VLOOKUP($B20,選手名簿!$A$9:$L$58,5)="","",VLOOKUP($B20,選手名簿!$A$9:$L$58,5)))</f>
        <v/>
      </c>
      <c r="G20" s="120"/>
    </row>
    <row r="21" spans="1:7" ht="32.25" customHeight="1" x14ac:dyDescent="0.15">
      <c r="A21" s="2" t="s">
        <v>28</v>
      </c>
      <c r="B21" s="47"/>
      <c r="C21" s="2" t="str">
        <f>IF($B21="","",IF(VLOOKUP($B21,選手名簿!$A$9:$L$58,2)="","",VLOOKUP($B21,選手名簿!$A$9:$L$58,2)))</f>
        <v/>
      </c>
      <c r="D21" s="2" t="str">
        <f>IF($B21="","",IF(VLOOKUP($B21,選手名簿!$A$9:$L$58,3)="","",VLOOKUP($B21,選手名簿!$A$9:$L$58,3)))</f>
        <v/>
      </c>
      <c r="E21" s="2" t="str">
        <f>IF($B21="","",IF(VLOOKUP($B21,選手名簿!$A$9:$L$58,4)="","",VLOOKUP($B21,選手名簿!$A$9:$L$58,4)))</f>
        <v/>
      </c>
      <c r="F21" s="2" t="str">
        <f>IF($B21="","",IF(VLOOKUP($B21,選手名簿!$A$9:$L$58,5)="","",VLOOKUP($B21,選手名簿!$A$9:$L$58,5)))</f>
        <v/>
      </c>
      <c r="G21" s="120"/>
    </row>
    <row r="22" spans="1:7" ht="32.25" customHeight="1" x14ac:dyDescent="0.15">
      <c r="A22" s="2" t="s">
        <v>29</v>
      </c>
      <c r="B22" s="47"/>
      <c r="C22" s="2" t="str">
        <f>IF($B22="","",IF(VLOOKUP($B22,選手名簿!$A$9:$L$58,2)="","",VLOOKUP($B22,選手名簿!$A$9:$L$58,2)))</f>
        <v/>
      </c>
      <c r="D22" s="2" t="str">
        <f>IF($B22="","",IF(VLOOKUP($B22,選手名簿!$A$9:$L$58,3)="","",VLOOKUP($B22,選手名簿!$A$9:$L$58,3)))</f>
        <v/>
      </c>
      <c r="E22" s="2" t="str">
        <f>IF($B22="","",IF(VLOOKUP($B22,選手名簿!$A$9:$L$58,4)="","",VLOOKUP($B22,選手名簿!$A$9:$L$58,4)))</f>
        <v/>
      </c>
      <c r="F22" s="2" t="str">
        <f>IF($B22="","",IF(VLOOKUP($B22,選手名簿!$A$9:$L$58,5)="","",VLOOKUP($B22,選手名簿!$A$9:$L$58,5)))</f>
        <v/>
      </c>
      <c r="G22" s="120"/>
    </row>
    <row r="26" spans="1:7" x14ac:dyDescent="0.15">
      <c r="B26" t="s">
        <v>24</v>
      </c>
    </row>
    <row r="28" spans="1:7" x14ac:dyDescent="0.15">
      <c r="B28" s="222" t="str">
        <f>選手名簿!I3</f>
        <v>２０２２年５月●日　　</v>
      </c>
      <c r="C28" s="143"/>
    </row>
    <row r="30" spans="1:7" x14ac:dyDescent="0.15">
      <c r="A30" s="5"/>
      <c r="B30" t="s">
        <v>137</v>
      </c>
      <c r="E30" s="5"/>
      <c r="F30" s="5"/>
      <c r="G30" t="s">
        <v>25</v>
      </c>
    </row>
  </sheetData>
  <sheetProtection selectLockedCells="1"/>
  <mergeCells count="8">
    <mergeCell ref="B28:C28"/>
    <mergeCell ref="A1:B1"/>
    <mergeCell ref="B3:E3"/>
    <mergeCell ref="B5:C5"/>
    <mergeCell ref="A9:A10"/>
    <mergeCell ref="B9:B10"/>
    <mergeCell ref="C9:D9"/>
    <mergeCell ref="E9:F9"/>
  </mergeCells>
  <phoneticPr fontId="5"/>
  <printOptions horizontalCentered="1"/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66"/>
  </sheetPr>
  <dimension ref="A1:G30"/>
  <sheetViews>
    <sheetView workbookViewId="0">
      <selection activeCell="B11" sqref="B11"/>
    </sheetView>
  </sheetViews>
  <sheetFormatPr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7" x14ac:dyDescent="0.15">
      <c r="A1" s="223" t="s">
        <v>141</v>
      </c>
      <c r="B1" s="223"/>
    </row>
    <row r="3" spans="1:7" x14ac:dyDescent="0.15">
      <c r="B3" s="230" t="str">
        <f>MT!B3</f>
        <v>第４回　東海地区教職員バドミントン選手権大会　参加申込書</v>
      </c>
      <c r="C3" s="230"/>
      <c r="D3" s="230"/>
      <c r="E3" s="230"/>
    </row>
    <row r="4" spans="1:7" ht="14.25" thickBot="1" x14ac:dyDescent="0.2"/>
    <row r="5" spans="1:7" ht="14.25" thickBot="1" x14ac:dyDescent="0.2">
      <c r="B5" s="227" t="s">
        <v>125</v>
      </c>
      <c r="C5" s="228"/>
      <c r="E5" s="74" t="s">
        <v>0</v>
      </c>
      <c r="F5" s="6">
        <f>選手名簿!$B$3</f>
        <v>0</v>
      </c>
    </row>
    <row r="7" spans="1:7" x14ac:dyDescent="0.15">
      <c r="A7" s="124" t="s">
        <v>162</v>
      </c>
      <c r="G7" s="123" t="s">
        <v>161</v>
      </c>
    </row>
    <row r="8" spans="1:7" x14ac:dyDescent="0.15">
      <c r="B8" s="94" t="s">
        <v>13</v>
      </c>
      <c r="G8" s="119" t="s">
        <v>13</v>
      </c>
    </row>
    <row r="9" spans="1:7" x14ac:dyDescent="0.15">
      <c r="A9" s="226"/>
      <c r="B9" s="224" t="s">
        <v>1</v>
      </c>
      <c r="C9" s="141" t="s">
        <v>4</v>
      </c>
      <c r="D9" s="141"/>
      <c r="E9" s="141" t="s">
        <v>3</v>
      </c>
      <c r="F9" s="141"/>
      <c r="G9" s="127" t="s">
        <v>164</v>
      </c>
    </row>
    <row r="10" spans="1:7" x14ac:dyDescent="0.15">
      <c r="A10" s="226"/>
      <c r="B10" s="225"/>
      <c r="C10" s="75" t="s">
        <v>5</v>
      </c>
      <c r="D10" s="75" t="s">
        <v>6</v>
      </c>
      <c r="E10" s="75" t="s">
        <v>5</v>
      </c>
      <c r="F10" s="75" t="s">
        <v>6</v>
      </c>
      <c r="G10" s="121" t="s">
        <v>13</v>
      </c>
    </row>
    <row r="11" spans="1:7" ht="32.25" customHeight="1" x14ac:dyDescent="0.15">
      <c r="A11" s="75" t="s">
        <v>15</v>
      </c>
      <c r="B11" s="47"/>
      <c r="C11" s="75" t="str">
        <f>IF($B11="","",IF(VLOOKUP($B11,選手名簿!$A$9:$L$58,2)="","",VLOOKUP($B11,選手名簿!$A$9:$L$58,2)))</f>
        <v/>
      </c>
      <c r="D11" s="75" t="str">
        <f>IF($B11="","",IF(VLOOKUP($B11,選手名簿!$A$9:$L$58,3)="","",VLOOKUP($B11,選手名簿!$A$9:$L$58,3)))</f>
        <v/>
      </c>
      <c r="E11" s="75" t="str">
        <f>IF($B11="","",IF(VLOOKUP($B11,選手名簿!$A$9:$L$58,4)="","",VLOOKUP($B11,選手名簿!$A$9:$L$58,4)))</f>
        <v/>
      </c>
      <c r="F11" s="75" t="str">
        <f>IF($B11="","",IF(VLOOKUP($B11,選手名簿!$A$9:$L$58,5)="","",VLOOKUP($B11,選手名簿!$A$9:$L$58,5)))</f>
        <v/>
      </c>
      <c r="G11" s="121" t="s">
        <v>13</v>
      </c>
    </row>
    <row r="12" spans="1:7" ht="32.25" customHeight="1" x14ac:dyDescent="0.15">
      <c r="A12" s="75" t="s">
        <v>16</v>
      </c>
      <c r="B12" s="47"/>
      <c r="C12" s="75" t="str">
        <f>IF($B12="","",IF(VLOOKUP($B12,選手名簿!$A$9:$L$58,2)="","",VLOOKUP($B12,選手名簿!$A$9:$L$58,2)))</f>
        <v/>
      </c>
      <c r="D12" s="75" t="str">
        <f>IF($B12="","",IF(VLOOKUP($B12,選手名簿!$A$9:$L$58,3)="","",VLOOKUP($B12,選手名簿!$A$9:$L$58,3)))</f>
        <v/>
      </c>
      <c r="E12" s="75" t="str">
        <f>IF($B12="","",IF(VLOOKUP($B12,選手名簿!$A$9:$L$58,4)="","",VLOOKUP($B12,選手名簿!$A$9:$L$58,4)))</f>
        <v/>
      </c>
      <c r="F12" s="75" t="str">
        <f>IF($B12="","",IF(VLOOKUP($B12,選手名簿!$A$9:$L$58,5)="","",VLOOKUP($B12,選手名簿!$A$9:$L$58,5)))</f>
        <v/>
      </c>
      <c r="G12" s="121" t="s">
        <v>13</v>
      </c>
    </row>
    <row r="13" spans="1:7" ht="32.25" customHeight="1" x14ac:dyDescent="0.15">
      <c r="A13" s="75" t="s">
        <v>17</v>
      </c>
      <c r="B13" s="47"/>
      <c r="C13" s="75" t="str">
        <f>IF($B13="","",IF(VLOOKUP($B13,選手名簿!$A$9:$L$58,2)="","",VLOOKUP($B13,選手名簿!$A$9:$L$58,2)))</f>
        <v/>
      </c>
      <c r="D13" s="75" t="str">
        <f>IF($B13="","",IF(VLOOKUP($B13,選手名簿!$A$9:$L$58,3)="","",VLOOKUP($B13,選手名簿!$A$9:$L$58,3)))</f>
        <v/>
      </c>
      <c r="E13" s="75" t="str">
        <f>IF($B13="","",IF(VLOOKUP($B13,選手名簿!$A$9:$L$58,4)="","",VLOOKUP($B13,選手名簿!$A$9:$L$58,4)))</f>
        <v/>
      </c>
      <c r="F13" s="75" t="str">
        <f>IF($B13="","",IF(VLOOKUP($B13,選手名簿!$A$9:$L$58,5)="","",VLOOKUP($B13,選手名簿!$A$9:$L$58,5)))</f>
        <v/>
      </c>
      <c r="G13" s="122" t="s">
        <v>13</v>
      </c>
    </row>
    <row r="14" spans="1:7" ht="32.25" customHeight="1" x14ac:dyDescent="0.15">
      <c r="A14" s="75" t="s">
        <v>18</v>
      </c>
      <c r="B14" s="47"/>
      <c r="C14" s="75" t="str">
        <f>IF($B14="","",IF(VLOOKUP($B14,選手名簿!$A$9:$L$58,2)="","",VLOOKUP($B14,選手名簿!$A$9:$L$58,2)))</f>
        <v/>
      </c>
      <c r="D14" s="75" t="str">
        <f>IF($B14="","",IF(VLOOKUP($B14,選手名簿!$A$9:$L$58,3)="","",VLOOKUP($B14,選手名簿!$A$9:$L$58,3)))</f>
        <v/>
      </c>
      <c r="E14" s="75" t="str">
        <f>IF($B14="","",IF(VLOOKUP($B14,選手名簿!$A$9:$L$58,4)="","",VLOOKUP($B14,選手名簿!$A$9:$L$58,4)))</f>
        <v/>
      </c>
      <c r="F14" s="75" t="str">
        <f>IF($B14="","",IF(VLOOKUP($B14,選手名簿!$A$9:$L$58,5)="","",VLOOKUP($B14,選手名簿!$A$9:$L$58,5)))</f>
        <v/>
      </c>
      <c r="G14" s="120"/>
    </row>
    <row r="15" spans="1:7" ht="32.25" customHeight="1" x14ac:dyDescent="0.15">
      <c r="A15" s="75" t="s">
        <v>19</v>
      </c>
      <c r="B15" s="47"/>
      <c r="C15" s="75" t="str">
        <f>IF($B15="","",IF(VLOOKUP($B15,選手名簿!$A$9:$L$58,2)="","",VLOOKUP($B15,選手名簿!$A$9:$L$58,2)))</f>
        <v/>
      </c>
      <c r="D15" s="75" t="str">
        <f>IF($B15="","",IF(VLOOKUP($B15,選手名簿!$A$9:$L$58,3)="","",VLOOKUP($B15,選手名簿!$A$9:$L$58,3)))</f>
        <v/>
      </c>
      <c r="E15" s="75" t="str">
        <f>IF($B15="","",IF(VLOOKUP($B15,選手名簿!$A$9:$L$58,4)="","",VLOOKUP($B15,選手名簿!$A$9:$L$58,4)))</f>
        <v/>
      </c>
      <c r="F15" s="75" t="str">
        <f>IF($B15="","",IF(VLOOKUP($B15,選手名簿!$A$9:$L$58,5)="","",VLOOKUP($B15,選手名簿!$A$9:$L$58,5)))</f>
        <v/>
      </c>
      <c r="G15" s="120"/>
    </row>
    <row r="16" spans="1:7" ht="32.25" customHeight="1" x14ac:dyDescent="0.15">
      <c r="A16" s="75" t="s">
        <v>20</v>
      </c>
      <c r="B16" s="47"/>
      <c r="C16" s="75" t="str">
        <f>IF($B16="","",IF(VLOOKUP($B16,選手名簿!$A$9:$L$58,2)="","",VLOOKUP($B16,選手名簿!$A$9:$L$58,2)))</f>
        <v/>
      </c>
      <c r="D16" s="75" t="str">
        <f>IF($B16="","",IF(VLOOKUP($B16,選手名簿!$A$9:$L$58,3)="","",VLOOKUP($B16,選手名簿!$A$9:$L$58,3)))</f>
        <v/>
      </c>
      <c r="E16" s="75" t="str">
        <f>IF($B16="","",IF(VLOOKUP($B16,選手名簿!$A$9:$L$58,4)="","",VLOOKUP($B16,選手名簿!$A$9:$L$58,4)))</f>
        <v/>
      </c>
      <c r="F16" s="75" t="str">
        <f>IF($B16="","",IF(VLOOKUP($B16,選手名簿!$A$9:$L$58,5)="","",VLOOKUP($B16,選手名簿!$A$9:$L$58,5)))</f>
        <v/>
      </c>
      <c r="G16" s="120"/>
    </row>
    <row r="17" spans="1:7" ht="32.25" customHeight="1" x14ac:dyDescent="0.15">
      <c r="A17" s="75" t="s">
        <v>21</v>
      </c>
      <c r="B17" s="47"/>
      <c r="C17" s="75" t="str">
        <f>IF($B17="","",IF(VLOOKUP($B17,選手名簿!$A$9:$L$58,2)="","",VLOOKUP($B17,選手名簿!$A$9:$L$58,2)))</f>
        <v/>
      </c>
      <c r="D17" s="75" t="str">
        <f>IF($B17="","",IF(VLOOKUP($B17,選手名簿!$A$9:$L$58,3)="","",VLOOKUP($B17,選手名簿!$A$9:$L$58,3)))</f>
        <v/>
      </c>
      <c r="E17" s="75" t="str">
        <f>IF($B17="","",IF(VLOOKUP($B17,選手名簿!$A$9:$L$58,4)="","",VLOOKUP($B17,選手名簿!$A$9:$L$58,4)))</f>
        <v/>
      </c>
      <c r="F17" s="75" t="str">
        <f>IF($B17="","",IF(VLOOKUP($B17,選手名簿!$A$9:$L$58,5)="","",VLOOKUP($B17,選手名簿!$A$9:$L$58,5)))</f>
        <v/>
      </c>
      <c r="G17" s="120"/>
    </row>
    <row r="18" spans="1:7" ht="32.25" customHeight="1" x14ac:dyDescent="0.15">
      <c r="A18" s="75" t="s">
        <v>22</v>
      </c>
      <c r="B18" s="47"/>
      <c r="C18" s="75" t="str">
        <f>IF($B18="","",IF(VLOOKUP($B18,選手名簿!$A$9:$L$58,2)="","",VLOOKUP($B18,選手名簿!$A$9:$L$58,2)))</f>
        <v/>
      </c>
      <c r="D18" s="75" t="str">
        <f>IF($B18="","",IF(VLOOKUP($B18,選手名簿!$A$9:$L$58,3)="","",VLOOKUP($B18,選手名簿!$A$9:$L$58,3)))</f>
        <v/>
      </c>
      <c r="E18" s="75" t="str">
        <f>IF($B18="","",IF(VLOOKUP($B18,選手名簿!$A$9:$L$58,4)="","",VLOOKUP($B18,選手名簿!$A$9:$L$58,4)))</f>
        <v/>
      </c>
      <c r="F18" s="75" t="str">
        <f>IF($B18="","",IF(VLOOKUP($B18,選手名簿!$A$9:$L$58,5)="","",VLOOKUP($B18,選手名簿!$A$9:$L$58,5)))</f>
        <v/>
      </c>
      <c r="G18" s="120"/>
    </row>
    <row r="19" spans="1:7" ht="32.25" customHeight="1" x14ac:dyDescent="0.15">
      <c r="A19" s="75" t="s">
        <v>23</v>
      </c>
      <c r="B19" s="47"/>
      <c r="C19" s="75" t="str">
        <f>IF($B19="","",IF(VLOOKUP($B19,選手名簿!$A$9:$L$58,2)="","",VLOOKUP($B19,選手名簿!$A$9:$L$58,2)))</f>
        <v/>
      </c>
      <c r="D19" s="75" t="str">
        <f>IF($B19="","",IF(VLOOKUP($B19,選手名簿!$A$9:$L$58,3)="","",VLOOKUP($B19,選手名簿!$A$9:$L$58,3)))</f>
        <v/>
      </c>
      <c r="E19" s="75" t="str">
        <f>IF($B19="","",IF(VLOOKUP($B19,選手名簿!$A$9:$L$58,4)="","",VLOOKUP($B19,選手名簿!$A$9:$L$58,4)))</f>
        <v/>
      </c>
      <c r="F19" s="75" t="str">
        <f>IF($B19="","",IF(VLOOKUP($B19,選手名簿!$A$9:$L$58,5)="","",VLOOKUP($B19,選手名簿!$A$9:$L$58,5)))</f>
        <v/>
      </c>
      <c r="G19" s="120"/>
    </row>
    <row r="20" spans="1:7" ht="32.25" customHeight="1" x14ac:dyDescent="0.15">
      <c r="A20" s="75" t="s">
        <v>27</v>
      </c>
      <c r="B20" s="47"/>
      <c r="C20" s="75" t="str">
        <f>IF($B20="","",IF(VLOOKUP($B20,選手名簿!$A$9:$L$58,2)="","",VLOOKUP($B20,選手名簿!$A$9:$L$58,2)))</f>
        <v/>
      </c>
      <c r="D20" s="75" t="str">
        <f>IF($B20="","",IF(VLOOKUP($B20,選手名簿!$A$9:$L$58,3)="","",VLOOKUP($B20,選手名簿!$A$9:$L$58,3)))</f>
        <v/>
      </c>
      <c r="E20" s="75" t="str">
        <f>IF($B20="","",IF(VLOOKUP($B20,選手名簿!$A$9:$L$58,4)="","",VLOOKUP($B20,選手名簿!$A$9:$L$58,4)))</f>
        <v/>
      </c>
      <c r="F20" s="75" t="str">
        <f>IF($B20="","",IF(VLOOKUP($B20,選手名簿!$A$9:$L$58,5)="","",VLOOKUP($B20,選手名簿!$A$9:$L$58,5)))</f>
        <v/>
      </c>
      <c r="G20" s="120"/>
    </row>
    <row r="21" spans="1:7" ht="32.25" customHeight="1" x14ac:dyDescent="0.15">
      <c r="A21" s="75" t="s">
        <v>28</v>
      </c>
      <c r="B21" s="47"/>
      <c r="C21" s="75" t="str">
        <f>IF($B21="","",IF(VLOOKUP($B21,選手名簿!$A$9:$L$58,2)="","",VLOOKUP($B21,選手名簿!$A$9:$L$58,2)))</f>
        <v/>
      </c>
      <c r="D21" s="75" t="str">
        <f>IF($B21="","",IF(VLOOKUP($B21,選手名簿!$A$9:$L$58,3)="","",VLOOKUP($B21,選手名簿!$A$9:$L$58,3)))</f>
        <v/>
      </c>
      <c r="E21" s="75" t="str">
        <f>IF($B21="","",IF(VLOOKUP($B21,選手名簿!$A$9:$L$58,4)="","",VLOOKUP($B21,選手名簿!$A$9:$L$58,4)))</f>
        <v/>
      </c>
      <c r="F21" s="75" t="str">
        <f>IF($B21="","",IF(VLOOKUP($B21,選手名簿!$A$9:$L$58,5)="","",VLOOKUP($B21,選手名簿!$A$9:$L$58,5)))</f>
        <v/>
      </c>
      <c r="G21" s="120"/>
    </row>
    <row r="22" spans="1:7" ht="32.25" customHeight="1" x14ac:dyDescent="0.15">
      <c r="A22" s="75" t="s">
        <v>29</v>
      </c>
      <c r="B22" s="47"/>
      <c r="C22" s="75" t="str">
        <f>IF($B22="","",IF(VLOOKUP($B22,選手名簿!$A$9:$L$58,2)="","",VLOOKUP($B22,選手名簿!$A$9:$L$58,2)))</f>
        <v/>
      </c>
      <c r="D22" s="75" t="str">
        <f>IF($B22="","",IF(VLOOKUP($B22,選手名簿!$A$9:$L$58,3)="","",VLOOKUP($B22,選手名簿!$A$9:$L$58,3)))</f>
        <v/>
      </c>
      <c r="E22" s="75" t="str">
        <f>IF($B22="","",IF(VLOOKUP($B22,選手名簿!$A$9:$L$58,4)="","",VLOOKUP($B22,選手名簿!$A$9:$L$58,4)))</f>
        <v/>
      </c>
      <c r="F22" s="75" t="str">
        <f>IF($B22="","",IF(VLOOKUP($B22,選手名簿!$A$9:$L$58,5)="","",VLOOKUP($B22,選手名簿!$A$9:$L$58,5)))</f>
        <v/>
      </c>
      <c r="G22" s="120"/>
    </row>
    <row r="26" spans="1:7" x14ac:dyDescent="0.15">
      <c r="B26" t="s">
        <v>24</v>
      </c>
    </row>
    <row r="28" spans="1:7" x14ac:dyDescent="0.15">
      <c r="B28" s="222" t="str">
        <f>選手名簿!I3</f>
        <v>２０２２年５月●日　　</v>
      </c>
      <c r="C28" s="143"/>
    </row>
    <row r="30" spans="1:7" x14ac:dyDescent="0.15">
      <c r="A30" s="5"/>
      <c r="B30" t="s">
        <v>137</v>
      </c>
      <c r="E30" s="5"/>
      <c r="F30" s="5"/>
      <c r="G30" t="s">
        <v>25</v>
      </c>
    </row>
  </sheetData>
  <sheetProtection selectLockedCells="1"/>
  <mergeCells count="8">
    <mergeCell ref="B28:C28"/>
    <mergeCell ref="A1:B1"/>
    <mergeCell ref="B3:E3"/>
    <mergeCell ref="B5:C5"/>
    <mergeCell ref="A9:A10"/>
    <mergeCell ref="B9:B10"/>
    <mergeCell ref="C9:D9"/>
    <mergeCell ref="E9:F9"/>
  </mergeCells>
  <phoneticPr fontId="25"/>
  <printOptions horizontalCentered="1"/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G30"/>
  <sheetViews>
    <sheetView workbookViewId="0">
      <selection activeCell="B11" sqref="B11"/>
    </sheetView>
  </sheetViews>
  <sheetFormatPr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7" x14ac:dyDescent="0.15">
      <c r="A1" s="223" t="s">
        <v>141</v>
      </c>
      <c r="B1" s="223"/>
    </row>
    <row r="3" spans="1:7" x14ac:dyDescent="0.15">
      <c r="B3" s="230" t="str">
        <f>MT!B3</f>
        <v>第４回　東海地区教職員バドミントン選手権大会　参加申込書</v>
      </c>
      <c r="C3" s="230"/>
      <c r="D3" s="230"/>
      <c r="E3" s="230"/>
    </row>
    <row r="4" spans="1:7" ht="14.25" thickBot="1" x14ac:dyDescent="0.2"/>
    <row r="5" spans="1:7" ht="14.25" thickBot="1" x14ac:dyDescent="0.2">
      <c r="B5" s="231" t="s">
        <v>160</v>
      </c>
      <c r="C5" s="232"/>
      <c r="E5" s="81" t="s">
        <v>0</v>
      </c>
      <c r="F5" s="6">
        <f>選手名簿!$B$3</f>
        <v>0</v>
      </c>
    </row>
    <row r="7" spans="1:7" x14ac:dyDescent="0.15">
      <c r="A7" s="124" t="s">
        <v>162</v>
      </c>
      <c r="G7" s="123" t="s">
        <v>161</v>
      </c>
    </row>
    <row r="8" spans="1:7" x14ac:dyDescent="0.15">
      <c r="B8" s="94" t="s">
        <v>13</v>
      </c>
      <c r="G8" s="119" t="s">
        <v>13</v>
      </c>
    </row>
    <row r="9" spans="1:7" x14ac:dyDescent="0.15">
      <c r="A9" s="226"/>
      <c r="B9" s="224" t="s">
        <v>1</v>
      </c>
      <c r="C9" s="141" t="s">
        <v>4</v>
      </c>
      <c r="D9" s="141"/>
      <c r="E9" s="141" t="s">
        <v>3</v>
      </c>
      <c r="F9" s="141"/>
      <c r="G9" s="127" t="s">
        <v>164</v>
      </c>
    </row>
    <row r="10" spans="1:7" x14ac:dyDescent="0.15">
      <c r="A10" s="226"/>
      <c r="B10" s="225"/>
      <c r="C10" s="80" t="s">
        <v>5</v>
      </c>
      <c r="D10" s="80" t="s">
        <v>6</v>
      </c>
      <c r="E10" s="80" t="s">
        <v>5</v>
      </c>
      <c r="F10" s="80" t="s">
        <v>6</v>
      </c>
      <c r="G10" s="121" t="s">
        <v>13</v>
      </c>
    </row>
    <row r="11" spans="1:7" ht="32.25" customHeight="1" x14ac:dyDescent="0.15">
      <c r="A11" s="80" t="s">
        <v>15</v>
      </c>
      <c r="B11" s="47"/>
      <c r="C11" s="80" t="str">
        <f>IF($B11="","",IF(VLOOKUP($B11,選手名簿!$A$9:$L$58,2)="","",VLOOKUP($B11,選手名簿!$A$9:$L$58,2)))</f>
        <v/>
      </c>
      <c r="D11" s="80" t="str">
        <f>IF($B11="","",IF(VLOOKUP($B11,選手名簿!$A$9:$L$58,3)="","",VLOOKUP($B11,選手名簿!$A$9:$L$58,3)))</f>
        <v/>
      </c>
      <c r="E11" s="80" t="str">
        <f>IF($B11="","",IF(VLOOKUP($B11,選手名簿!$A$9:$L$58,4)="","",VLOOKUP($B11,選手名簿!$A$9:$L$58,4)))</f>
        <v/>
      </c>
      <c r="F11" s="80" t="str">
        <f>IF($B11="","",IF(VLOOKUP($B11,選手名簿!$A$9:$L$58,5)="","",VLOOKUP($B11,選手名簿!$A$9:$L$58,5)))</f>
        <v/>
      </c>
      <c r="G11" s="121" t="s">
        <v>13</v>
      </c>
    </row>
    <row r="12" spans="1:7" ht="32.25" customHeight="1" x14ac:dyDescent="0.15">
      <c r="A12" s="80" t="s">
        <v>16</v>
      </c>
      <c r="B12" s="47"/>
      <c r="C12" s="80" t="str">
        <f>IF($B12="","",IF(VLOOKUP($B12,選手名簿!$A$9:$L$58,2)="","",VLOOKUP($B12,選手名簿!$A$9:$L$58,2)))</f>
        <v/>
      </c>
      <c r="D12" s="80" t="str">
        <f>IF($B12="","",IF(VLOOKUP($B12,選手名簿!$A$9:$L$58,3)="","",VLOOKUP($B12,選手名簿!$A$9:$L$58,3)))</f>
        <v/>
      </c>
      <c r="E12" s="80" t="str">
        <f>IF($B12="","",IF(VLOOKUP($B12,選手名簿!$A$9:$L$58,4)="","",VLOOKUP($B12,選手名簿!$A$9:$L$58,4)))</f>
        <v/>
      </c>
      <c r="F12" s="80" t="str">
        <f>IF($B12="","",IF(VLOOKUP($B12,選手名簿!$A$9:$L$58,5)="","",VLOOKUP($B12,選手名簿!$A$9:$L$58,5)))</f>
        <v/>
      </c>
      <c r="G12" s="121" t="s">
        <v>13</v>
      </c>
    </row>
    <row r="13" spans="1:7" ht="32.25" customHeight="1" x14ac:dyDescent="0.15">
      <c r="A13" s="80" t="s">
        <v>17</v>
      </c>
      <c r="B13" s="47"/>
      <c r="C13" s="80" t="str">
        <f>IF($B13="","",IF(VLOOKUP($B13,選手名簿!$A$9:$L$58,2)="","",VLOOKUP($B13,選手名簿!$A$9:$L$58,2)))</f>
        <v/>
      </c>
      <c r="D13" s="80" t="str">
        <f>IF($B13="","",IF(VLOOKUP($B13,選手名簿!$A$9:$L$58,3)="","",VLOOKUP($B13,選手名簿!$A$9:$L$58,3)))</f>
        <v/>
      </c>
      <c r="E13" s="80" t="str">
        <f>IF($B13="","",IF(VLOOKUP($B13,選手名簿!$A$9:$L$58,4)="","",VLOOKUP($B13,選手名簿!$A$9:$L$58,4)))</f>
        <v/>
      </c>
      <c r="F13" s="80" t="str">
        <f>IF($B13="","",IF(VLOOKUP($B13,選手名簿!$A$9:$L$58,5)="","",VLOOKUP($B13,選手名簿!$A$9:$L$58,5)))</f>
        <v/>
      </c>
      <c r="G13" s="122" t="s">
        <v>13</v>
      </c>
    </row>
    <row r="14" spans="1:7" ht="32.25" customHeight="1" x14ac:dyDescent="0.15">
      <c r="A14" s="80" t="s">
        <v>18</v>
      </c>
      <c r="B14" s="47"/>
      <c r="C14" s="80" t="str">
        <f>IF($B14="","",IF(VLOOKUP($B14,選手名簿!$A$9:$L$58,2)="","",VLOOKUP($B14,選手名簿!$A$9:$L$58,2)))</f>
        <v/>
      </c>
      <c r="D14" s="80" t="str">
        <f>IF($B14="","",IF(VLOOKUP($B14,選手名簿!$A$9:$L$58,3)="","",VLOOKUP($B14,選手名簿!$A$9:$L$58,3)))</f>
        <v/>
      </c>
      <c r="E14" s="80" t="str">
        <f>IF($B14="","",IF(VLOOKUP($B14,選手名簿!$A$9:$L$58,4)="","",VLOOKUP($B14,選手名簿!$A$9:$L$58,4)))</f>
        <v/>
      </c>
      <c r="F14" s="80" t="str">
        <f>IF($B14="","",IF(VLOOKUP($B14,選手名簿!$A$9:$L$58,5)="","",VLOOKUP($B14,選手名簿!$A$9:$L$58,5)))</f>
        <v/>
      </c>
      <c r="G14" s="120"/>
    </row>
    <row r="15" spans="1:7" ht="32.25" customHeight="1" x14ac:dyDescent="0.15">
      <c r="A15" s="80" t="s">
        <v>19</v>
      </c>
      <c r="B15" s="47"/>
      <c r="C15" s="80" t="str">
        <f>IF($B15="","",IF(VLOOKUP($B15,選手名簿!$A$9:$L$58,2)="","",VLOOKUP($B15,選手名簿!$A$9:$L$58,2)))</f>
        <v/>
      </c>
      <c r="D15" s="80" t="str">
        <f>IF($B15="","",IF(VLOOKUP($B15,選手名簿!$A$9:$L$58,3)="","",VLOOKUP($B15,選手名簿!$A$9:$L$58,3)))</f>
        <v/>
      </c>
      <c r="E15" s="80" t="str">
        <f>IF($B15="","",IF(VLOOKUP($B15,選手名簿!$A$9:$L$58,4)="","",VLOOKUP($B15,選手名簿!$A$9:$L$58,4)))</f>
        <v/>
      </c>
      <c r="F15" s="80" t="str">
        <f>IF($B15="","",IF(VLOOKUP($B15,選手名簿!$A$9:$L$58,5)="","",VLOOKUP($B15,選手名簿!$A$9:$L$58,5)))</f>
        <v/>
      </c>
      <c r="G15" s="120"/>
    </row>
    <row r="16" spans="1:7" ht="32.25" customHeight="1" x14ac:dyDescent="0.15">
      <c r="A16" s="80" t="s">
        <v>20</v>
      </c>
      <c r="B16" s="47"/>
      <c r="C16" s="80" t="str">
        <f>IF($B16="","",IF(VLOOKUP($B16,選手名簿!$A$9:$L$58,2)="","",VLOOKUP($B16,選手名簿!$A$9:$L$58,2)))</f>
        <v/>
      </c>
      <c r="D16" s="80" t="str">
        <f>IF($B16="","",IF(VLOOKUP($B16,選手名簿!$A$9:$L$58,3)="","",VLOOKUP($B16,選手名簿!$A$9:$L$58,3)))</f>
        <v/>
      </c>
      <c r="E16" s="80" t="str">
        <f>IF($B16="","",IF(VLOOKUP($B16,選手名簿!$A$9:$L$58,4)="","",VLOOKUP($B16,選手名簿!$A$9:$L$58,4)))</f>
        <v/>
      </c>
      <c r="F16" s="80" t="str">
        <f>IF($B16="","",IF(VLOOKUP($B16,選手名簿!$A$9:$L$58,5)="","",VLOOKUP($B16,選手名簿!$A$9:$L$58,5)))</f>
        <v/>
      </c>
      <c r="G16" s="120"/>
    </row>
    <row r="17" spans="1:7" ht="32.25" customHeight="1" x14ac:dyDescent="0.15">
      <c r="A17" s="80" t="s">
        <v>21</v>
      </c>
      <c r="B17" s="47"/>
      <c r="C17" s="80" t="str">
        <f>IF($B17="","",IF(VLOOKUP($B17,選手名簿!$A$9:$L$58,2)="","",VLOOKUP($B17,選手名簿!$A$9:$L$58,2)))</f>
        <v/>
      </c>
      <c r="D17" s="80" t="str">
        <f>IF($B17="","",IF(VLOOKUP($B17,選手名簿!$A$9:$L$58,3)="","",VLOOKUP($B17,選手名簿!$A$9:$L$58,3)))</f>
        <v/>
      </c>
      <c r="E17" s="80" t="str">
        <f>IF($B17="","",IF(VLOOKUP($B17,選手名簿!$A$9:$L$58,4)="","",VLOOKUP($B17,選手名簿!$A$9:$L$58,4)))</f>
        <v/>
      </c>
      <c r="F17" s="80" t="str">
        <f>IF($B17="","",IF(VLOOKUP($B17,選手名簿!$A$9:$L$58,5)="","",VLOOKUP($B17,選手名簿!$A$9:$L$58,5)))</f>
        <v/>
      </c>
      <c r="G17" s="120"/>
    </row>
    <row r="18" spans="1:7" ht="32.25" customHeight="1" x14ac:dyDescent="0.15">
      <c r="A18" s="80" t="s">
        <v>22</v>
      </c>
      <c r="B18" s="47"/>
      <c r="C18" s="80" t="str">
        <f>IF($B18="","",IF(VLOOKUP($B18,選手名簿!$A$9:$L$58,2)="","",VLOOKUP($B18,選手名簿!$A$9:$L$58,2)))</f>
        <v/>
      </c>
      <c r="D18" s="80" t="str">
        <f>IF($B18="","",IF(VLOOKUP($B18,選手名簿!$A$9:$L$58,3)="","",VLOOKUP($B18,選手名簿!$A$9:$L$58,3)))</f>
        <v/>
      </c>
      <c r="E18" s="80" t="str">
        <f>IF($B18="","",IF(VLOOKUP($B18,選手名簿!$A$9:$L$58,4)="","",VLOOKUP($B18,選手名簿!$A$9:$L$58,4)))</f>
        <v/>
      </c>
      <c r="F18" s="80" t="str">
        <f>IF($B18="","",IF(VLOOKUP($B18,選手名簿!$A$9:$L$58,5)="","",VLOOKUP($B18,選手名簿!$A$9:$L$58,5)))</f>
        <v/>
      </c>
      <c r="G18" s="120"/>
    </row>
    <row r="19" spans="1:7" ht="32.25" customHeight="1" x14ac:dyDescent="0.15">
      <c r="A19" s="80" t="s">
        <v>23</v>
      </c>
      <c r="B19" s="47"/>
      <c r="C19" s="80" t="str">
        <f>IF($B19="","",IF(VLOOKUP($B19,選手名簿!$A$9:$L$58,2)="","",VLOOKUP($B19,選手名簿!$A$9:$L$58,2)))</f>
        <v/>
      </c>
      <c r="D19" s="80" t="str">
        <f>IF($B19="","",IF(VLOOKUP($B19,選手名簿!$A$9:$L$58,3)="","",VLOOKUP($B19,選手名簿!$A$9:$L$58,3)))</f>
        <v/>
      </c>
      <c r="E19" s="80" t="str">
        <f>IF($B19="","",IF(VLOOKUP($B19,選手名簿!$A$9:$L$58,4)="","",VLOOKUP($B19,選手名簿!$A$9:$L$58,4)))</f>
        <v/>
      </c>
      <c r="F19" s="80" t="str">
        <f>IF($B19="","",IF(VLOOKUP($B19,選手名簿!$A$9:$L$58,5)="","",VLOOKUP($B19,選手名簿!$A$9:$L$58,5)))</f>
        <v/>
      </c>
      <c r="G19" s="120"/>
    </row>
    <row r="20" spans="1:7" ht="32.25" customHeight="1" x14ac:dyDescent="0.15">
      <c r="A20" s="80" t="s">
        <v>27</v>
      </c>
      <c r="B20" s="47"/>
      <c r="C20" s="80" t="str">
        <f>IF($B20="","",IF(VLOOKUP($B20,選手名簿!$A$9:$L$58,2)="","",VLOOKUP($B20,選手名簿!$A$9:$L$58,2)))</f>
        <v/>
      </c>
      <c r="D20" s="80" t="str">
        <f>IF($B20="","",IF(VLOOKUP($B20,選手名簿!$A$9:$L$58,3)="","",VLOOKUP($B20,選手名簿!$A$9:$L$58,3)))</f>
        <v/>
      </c>
      <c r="E20" s="80" t="str">
        <f>IF($B20="","",IF(VLOOKUP($B20,選手名簿!$A$9:$L$58,4)="","",VLOOKUP($B20,選手名簿!$A$9:$L$58,4)))</f>
        <v/>
      </c>
      <c r="F20" s="80" t="str">
        <f>IF($B20="","",IF(VLOOKUP($B20,選手名簿!$A$9:$L$58,5)="","",VLOOKUP($B20,選手名簿!$A$9:$L$58,5)))</f>
        <v/>
      </c>
      <c r="G20" s="120"/>
    </row>
    <row r="21" spans="1:7" ht="32.25" customHeight="1" x14ac:dyDescent="0.15">
      <c r="A21" s="80" t="s">
        <v>28</v>
      </c>
      <c r="B21" s="47"/>
      <c r="C21" s="80" t="str">
        <f>IF($B21="","",IF(VLOOKUP($B21,選手名簿!$A$9:$L$58,2)="","",VLOOKUP($B21,選手名簿!$A$9:$L$58,2)))</f>
        <v/>
      </c>
      <c r="D21" s="80" t="str">
        <f>IF($B21="","",IF(VLOOKUP($B21,選手名簿!$A$9:$L$58,3)="","",VLOOKUP($B21,選手名簿!$A$9:$L$58,3)))</f>
        <v/>
      </c>
      <c r="E21" s="80" t="str">
        <f>IF($B21="","",IF(VLOOKUP($B21,選手名簿!$A$9:$L$58,4)="","",VLOOKUP($B21,選手名簿!$A$9:$L$58,4)))</f>
        <v/>
      </c>
      <c r="F21" s="80" t="str">
        <f>IF($B21="","",IF(VLOOKUP($B21,選手名簿!$A$9:$L$58,5)="","",VLOOKUP($B21,選手名簿!$A$9:$L$58,5)))</f>
        <v/>
      </c>
      <c r="G21" s="120"/>
    </row>
    <row r="22" spans="1:7" ht="32.25" customHeight="1" x14ac:dyDescent="0.15">
      <c r="A22" s="80" t="s">
        <v>29</v>
      </c>
      <c r="B22" s="47"/>
      <c r="C22" s="80" t="str">
        <f>IF($B22="","",IF(VLOOKUP($B22,選手名簿!$A$9:$L$58,2)="","",VLOOKUP($B22,選手名簿!$A$9:$L$58,2)))</f>
        <v/>
      </c>
      <c r="D22" s="80" t="str">
        <f>IF($B22="","",IF(VLOOKUP($B22,選手名簿!$A$9:$L$58,3)="","",VLOOKUP($B22,選手名簿!$A$9:$L$58,3)))</f>
        <v/>
      </c>
      <c r="E22" s="80" t="str">
        <f>IF($B22="","",IF(VLOOKUP($B22,選手名簿!$A$9:$L$58,4)="","",VLOOKUP($B22,選手名簿!$A$9:$L$58,4)))</f>
        <v/>
      </c>
      <c r="F22" s="80" t="str">
        <f>IF($B22="","",IF(VLOOKUP($B22,選手名簿!$A$9:$L$58,5)="","",VLOOKUP($B22,選手名簿!$A$9:$L$58,5)))</f>
        <v/>
      </c>
      <c r="G22" s="120"/>
    </row>
    <row r="26" spans="1:7" x14ac:dyDescent="0.15">
      <c r="B26" t="s">
        <v>24</v>
      </c>
    </row>
    <row r="28" spans="1:7" x14ac:dyDescent="0.15">
      <c r="B28" s="222" t="str">
        <f>選手名簿!I3</f>
        <v>２０２２年５月●日　　</v>
      </c>
      <c r="C28" s="143"/>
    </row>
    <row r="30" spans="1:7" x14ac:dyDescent="0.15">
      <c r="A30" s="5"/>
      <c r="B30" t="s">
        <v>137</v>
      </c>
      <c r="E30" s="5"/>
      <c r="F30" s="5"/>
      <c r="G30" t="s">
        <v>25</v>
      </c>
    </row>
  </sheetData>
  <sheetProtection selectLockedCells="1"/>
  <mergeCells count="8">
    <mergeCell ref="B28:C28"/>
    <mergeCell ref="A1:B1"/>
    <mergeCell ref="B3:E3"/>
    <mergeCell ref="B5:C5"/>
    <mergeCell ref="A9:A10"/>
    <mergeCell ref="B9:B10"/>
    <mergeCell ref="C9:D9"/>
    <mergeCell ref="E9:F9"/>
  </mergeCells>
  <phoneticPr fontId="26"/>
  <printOptions horizontalCentered="1"/>
  <pageMargins left="0.70866141732283472" right="0.70866141732283472" top="0.78740157480314965" bottom="0.78740157480314965" header="0.31496062992125984" footer="0.31496062992125984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A1:G42"/>
  <sheetViews>
    <sheetView workbookViewId="0">
      <selection activeCell="B11" sqref="B11"/>
    </sheetView>
  </sheetViews>
  <sheetFormatPr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7" x14ac:dyDescent="0.15">
      <c r="A1" s="223" t="s">
        <v>141</v>
      </c>
      <c r="B1" s="223"/>
    </row>
    <row r="3" spans="1:7" x14ac:dyDescent="0.15">
      <c r="B3" s="230" t="str">
        <f>MT!B3</f>
        <v>第４回　東海地区教職員バドミントン選手権大会　参加申込書</v>
      </c>
      <c r="C3" s="230"/>
      <c r="D3" s="230"/>
      <c r="E3" s="230"/>
    </row>
    <row r="4" spans="1:7" ht="14.25" thickBot="1" x14ac:dyDescent="0.2"/>
    <row r="5" spans="1:7" ht="14.25" thickBot="1" x14ac:dyDescent="0.2">
      <c r="B5" s="227" t="s">
        <v>43</v>
      </c>
      <c r="C5" s="228"/>
      <c r="D5" s="125" t="s">
        <v>163</v>
      </c>
      <c r="E5" s="1" t="s">
        <v>0</v>
      </c>
      <c r="F5" s="6">
        <f>選手名簿!$B$3</f>
        <v>0</v>
      </c>
    </row>
    <row r="7" spans="1:7" x14ac:dyDescent="0.15">
      <c r="A7" s="124" t="s">
        <v>162</v>
      </c>
      <c r="G7" s="123" t="s">
        <v>159</v>
      </c>
    </row>
    <row r="8" spans="1:7" x14ac:dyDescent="0.15">
      <c r="B8" s="94" t="s">
        <v>13</v>
      </c>
      <c r="G8" s="119" t="s">
        <v>13</v>
      </c>
    </row>
    <row r="9" spans="1:7" x14ac:dyDescent="0.15">
      <c r="A9" s="226"/>
      <c r="B9" s="224" t="s">
        <v>1</v>
      </c>
      <c r="C9" s="141" t="s">
        <v>4</v>
      </c>
      <c r="D9" s="141"/>
      <c r="E9" s="141" t="s">
        <v>3</v>
      </c>
      <c r="F9" s="141"/>
      <c r="G9" s="128" t="s">
        <v>164</v>
      </c>
    </row>
    <row r="10" spans="1:7" x14ac:dyDescent="0.15">
      <c r="A10" s="226"/>
      <c r="B10" s="225"/>
      <c r="C10" s="2" t="s">
        <v>5</v>
      </c>
      <c r="D10" s="2" t="s">
        <v>6</v>
      </c>
      <c r="E10" s="2" t="s">
        <v>5</v>
      </c>
      <c r="F10" s="2" t="s">
        <v>6</v>
      </c>
      <c r="G10" s="119" t="s">
        <v>13</v>
      </c>
    </row>
    <row r="11" spans="1:7" ht="21" customHeight="1" x14ac:dyDescent="0.15">
      <c r="A11" s="224" t="s">
        <v>30</v>
      </c>
      <c r="B11" s="66"/>
      <c r="C11" s="7" t="str">
        <f>IF($B11="","",IF(VLOOKUP($B11,選手名簿!$A$9:$L$58,2)="","",VLOOKUP($B11,選手名簿!$A$9:$L$58,2)))</f>
        <v/>
      </c>
      <c r="D11" s="7" t="str">
        <f>IF($B11="","",IF(VLOOKUP($B11,選手名簿!$A$9:$L$58,3)="","",VLOOKUP($B11,選手名簿!$A$9:$L$58,3)))</f>
        <v/>
      </c>
      <c r="E11" s="7" t="str">
        <f>IF($B11="","",IF(VLOOKUP($B11,選手名簿!$A$9:$L$58,4)="","",VLOOKUP($B11,選手名簿!$A$9:$L$58,4)))</f>
        <v/>
      </c>
      <c r="F11" s="7" t="str">
        <f>IF($B11="","",IF(VLOOKUP($B11,選手名簿!$A$9:$L$58,5)="","",VLOOKUP($B11,選手名簿!$A$9:$L$58,5)))</f>
        <v/>
      </c>
      <c r="G11" s="120"/>
    </row>
    <row r="12" spans="1:7" ht="21" customHeight="1" x14ac:dyDescent="0.15">
      <c r="A12" s="225"/>
      <c r="B12" s="67"/>
      <c r="C12" s="8" t="str">
        <f>IF($B12="","",IF(VLOOKUP($B12,選手名簿!$A$9:$L$58,2)="","",VLOOKUP($B12,選手名簿!$A$9:$L$58,2)))</f>
        <v/>
      </c>
      <c r="D12" s="8" t="str">
        <f>IF($B12="","",IF(VLOOKUP($B12,選手名簿!$A$9:$L$58,3)="","",VLOOKUP($B12,選手名簿!$A$9:$L$58,3)))</f>
        <v/>
      </c>
      <c r="E12" s="8" t="str">
        <f>IF($B12="","",IF(VLOOKUP($B12,選手名簿!$A$9:$L$58,4)="","",VLOOKUP($B12,選手名簿!$A$9:$L$58,4)))</f>
        <v/>
      </c>
      <c r="F12" s="8" t="str">
        <f>IF($B12="","",IF(VLOOKUP($B12,選手名簿!$A$9:$L$58,5)="","",VLOOKUP($B12,選手名簿!$A$9:$L$58,5)))</f>
        <v/>
      </c>
      <c r="G12" s="120"/>
    </row>
    <row r="13" spans="1:7" ht="21" customHeight="1" x14ac:dyDescent="0.15">
      <c r="A13" s="224" t="s">
        <v>31</v>
      </c>
      <c r="B13" s="66"/>
      <c r="C13" s="7" t="str">
        <f>IF($B13="","",IF(VLOOKUP($B13,選手名簿!$A$9:$L$58,2)="","",VLOOKUP($B13,選手名簿!$A$9:$L$58,2)))</f>
        <v/>
      </c>
      <c r="D13" s="7" t="str">
        <f>IF($B13="","",IF(VLOOKUP($B13,選手名簿!$A$9:$L$58,3)="","",VLOOKUP($B13,選手名簿!$A$9:$L$58,3)))</f>
        <v/>
      </c>
      <c r="E13" s="7" t="str">
        <f>IF($B13="","",IF(VLOOKUP($B13,選手名簿!$A$9:$L$58,4)="","",VLOOKUP($B13,選手名簿!$A$9:$L$58,4)))</f>
        <v/>
      </c>
      <c r="F13" s="7" t="str">
        <f>IF($B13="","",IF(VLOOKUP($B13,選手名簿!$A$9:$L$58,5)="","",VLOOKUP($B13,選手名簿!$A$9:$L$58,5)))</f>
        <v/>
      </c>
      <c r="G13" s="120"/>
    </row>
    <row r="14" spans="1:7" ht="21" customHeight="1" x14ac:dyDescent="0.15">
      <c r="A14" s="225"/>
      <c r="B14" s="67"/>
      <c r="C14" s="8" t="str">
        <f>IF($B14="","",IF(VLOOKUP($B14,選手名簿!$A$9:$L$58,2)="","",VLOOKUP($B14,選手名簿!$A$9:$L$58,2)))</f>
        <v/>
      </c>
      <c r="D14" s="8" t="str">
        <f>IF($B14="","",IF(VLOOKUP($B14,選手名簿!$A$9:$L$58,3)="","",VLOOKUP($B14,選手名簿!$A$9:$L$58,3)))</f>
        <v/>
      </c>
      <c r="E14" s="8" t="str">
        <f>IF($B14="","",IF(VLOOKUP($B14,選手名簿!$A$9:$L$58,4)="","",VLOOKUP($B14,選手名簿!$A$9:$L$58,4)))</f>
        <v/>
      </c>
      <c r="F14" s="8" t="str">
        <f>IF($B14="","",IF(VLOOKUP($B14,選手名簿!$A$9:$L$58,5)="","",VLOOKUP($B14,選手名簿!$A$9:$L$58,5)))</f>
        <v/>
      </c>
      <c r="G14" s="120"/>
    </row>
    <row r="15" spans="1:7" ht="21" customHeight="1" x14ac:dyDescent="0.15">
      <c r="A15" s="224" t="s">
        <v>32</v>
      </c>
      <c r="B15" s="66"/>
      <c r="C15" s="7" t="str">
        <f>IF($B15="","",IF(VLOOKUP($B15,選手名簿!$A$9:$L$58,2)="","",VLOOKUP($B15,選手名簿!$A$9:$L$58,2)))</f>
        <v/>
      </c>
      <c r="D15" s="7" t="str">
        <f>IF($B15="","",IF(VLOOKUP($B15,選手名簿!$A$9:$L$58,3)="","",VLOOKUP($B15,選手名簿!$A$9:$L$58,3)))</f>
        <v/>
      </c>
      <c r="E15" s="7" t="str">
        <f>IF($B15="","",IF(VLOOKUP($B15,選手名簿!$A$9:$L$58,4)="","",VLOOKUP($B15,選手名簿!$A$9:$L$58,4)))</f>
        <v/>
      </c>
      <c r="F15" s="7" t="str">
        <f>IF($B15="","",IF(VLOOKUP($B15,選手名簿!$A$9:$L$58,5)="","",VLOOKUP($B15,選手名簿!$A$9:$L$58,5)))</f>
        <v/>
      </c>
      <c r="G15" s="120"/>
    </row>
    <row r="16" spans="1:7" ht="21" customHeight="1" x14ac:dyDescent="0.15">
      <c r="A16" s="225"/>
      <c r="B16" s="67"/>
      <c r="C16" s="8" t="str">
        <f>IF($B16="","",IF(VLOOKUP($B16,選手名簿!$A$9:$L$58,2)="","",VLOOKUP($B16,選手名簿!$A$9:$L$58,2)))</f>
        <v/>
      </c>
      <c r="D16" s="8" t="str">
        <f>IF($B16="","",IF(VLOOKUP($B16,選手名簿!$A$9:$L$58,3)="","",VLOOKUP($B16,選手名簿!$A$9:$L$58,3)))</f>
        <v/>
      </c>
      <c r="E16" s="8" t="str">
        <f>IF($B16="","",IF(VLOOKUP($B16,選手名簿!$A$9:$L$58,4)="","",VLOOKUP($B16,選手名簿!$A$9:$L$58,4)))</f>
        <v/>
      </c>
      <c r="F16" s="8" t="str">
        <f>IF($B16="","",IF(VLOOKUP($B16,選手名簿!$A$9:$L$58,5)="","",VLOOKUP($B16,選手名簿!$A$9:$L$58,5)))</f>
        <v/>
      </c>
      <c r="G16" s="120"/>
    </row>
    <row r="17" spans="1:7" ht="21" customHeight="1" x14ac:dyDescent="0.15">
      <c r="A17" s="224" t="s">
        <v>33</v>
      </c>
      <c r="B17" s="66"/>
      <c r="C17" s="7" t="str">
        <f>IF($B17="","",IF(VLOOKUP($B17,選手名簿!$A$9:$L$58,2)="","",VLOOKUP($B17,選手名簿!$A$9:$L$58,2)))</f>
        <v/>
      </c>
      <c r="D17" s="7" t="str">
        <f>IF($B17="","",IF(VLOOKUP($B17,選手名簿!$A$9:$L$58,3)="","",VLOOKUP($B17,選手名簿!$A$9:$L$58,3)))</f>
        <v/>
      </c>
      <c r="E17" s="7" t="str">
        <f>IF($B17="","",IF(VLOOKUP($B17,選手名簿!$A$9:$L$58,4)="","",VLOOKUP($B17,選手名簿!$A$9:$L$58,4)))</f>
        <v/>
      </c>
      <c r="F17" s="7" t="str">
        <f>IF($B17="","",IF(VLOOKUP($B17,選手名簿!$A$9:$L$58,5)="","",VLOOKUP($B17,選手名簿!$A$9:$L$58,5)))</f>
        <v/>
      </c>
      <c r="G17" s="120"/>
    </row>
    <row r="18" spans="1:7" ht="21" customHeight="1" x14ac:dyDescent="0.15">
      <c r="A18" s="225"/>
      <c r="B18" s="67"/>
      <c r="C18" s="8" t="str">
        <f>IF($B18="","",IF(VLOOKUP($B18,選手名簿!$A$9:$L$58,2)="","",VLOOKUP($B18,選手名簿!$A$9:$L$58,2)))</f>
        <v/>
      </c>
      <c r="D18" s="8" t="str">
        <f>IF($B18="","",IF(VLOOKUP($B18,選手名簿!$A$9:$L$58,3)="","",VLOOKUP($B18,選手名簿!$A$9:$L$58,3)))</f>
        <v/>
      </c>
      <c r="E18" s="8" t="str">
        <f>IF($B18="","",IF(VLOOKUP($B18,選手名簿!$A$9:$L$58,4)="","",VLOOKUP($B18,選手名簿!$A$9:$L$58,4)))</f>
        <v/>
      </c>
      <c r="F18" s="8" t="str">
        <f>IF($B18="","",IF(VLOOKUP($B18,選手名簿!$A$9:$L$58,5)="","",VLOOKUP($B18,選手名簿!$A$9:$L$58,5)))</f>
        <v/>
      </c>
      <c r="G18" s="120"/>
    </row>
    <row r="19" spans="1:7" ht="21" customHeight="1" x14ac:dyDescent="0.15">
      <c r="A19" s="224" t="s">
        <v>34</v>
      </c>
      <c r="B19" s="66"/>
      <c r="C19" s="7" t="str">
        <f>IF($B19="","",IF(VLOOKUP($B19,選手名簿!$A$9:$L$58,2)="","",VLOOKUP($B19,選手名簿!$A$9:$L$58,2)))</f>
        <v/>
      </c>
      <c r="D19" s="7" t="str">
        <f>IF($B19="","",IF(VLOOKUP($B19,選手名簿!$A$9:$L$58,3)="","",VLOOKUP($B19,選手名簿!$A$9:$L$58,3)))</f>
        <v/>
      </c>
      <c r="E19" s="7" t="str">
        <f>IF($B19="","",IF(VLOOKUP($B19,選手名簿!$A$9:$L$58,4)="","",VLOOKUP($B19,選手名簿!$A$9:$L$58,4)))</f>
        <v/>
      </c>
      <c r="F19" s="7" t="str">
        <f>IF($B19="","",IF(VLOOKUP($B19,選手名簿!$A$9:$L$58,5)="","",VLOOKUP($B19,選手名簿!$A$9:$L$58,5)))</f>
        <v/>
      </c>
      <c r="G19" s="120"/>
    </row>
    <row r="20" spans="1:7" ht="21" customHeight="1" x14ac:dyDescent="0.15">
      <c r="A20" s="225"/>
      <c r="B20" s="67"/>
      <c r="C20" s="8" t="str">
        <f>IF($B20="","",IF(VLOOKUP($B20,選手名簿!$A$9:$L$58,2)="","",VLOOKUP($B20,選手名簿!$A$9:$L$58,2)))</f>
        <v/>
      </c>
      <c r="D20" s="8" t="str">
        <f>IF($B20="","",IF(VLOOKUP($B20,選手名簿!$A$9:$L$58,3)="","",VLOOKUP($B20,選手名簿!$A$9:$L$58,3)))</f>
        <v/>
      </c>
      <c r="E20" s="8" t="str">
        <f>IF($B20="","",IF(VLOOKUP($B20,選手名簿!$A$9:$L$58,4)="","",VLOOKUP($B20,選手名簿!$A$9:$L$58,4)))</f>
        <v/>
      </c>
      <c r="F20" s="8" t="str">
        <f>IF($B20="","",IF(VLOOKUP($B20,選手名簿!$A$9:$L$58,5)="","",VLOOKUP($B20,選手名簿!$A$9:$L$58,5)))</f>
        <v/>
      </c>
      <c r="G20" s="120"/>
    </row>
    <row r="21" spans="1:7" ht="21" customHeight="1" x14ac:dyDescent="0.15">
      <c r="A21" s="224" t="s">
        <v>35</v>
      </c>
      <c r="B21" s="66"/>
      <c r="C21" s="7" t="str">
        <f>IF($B21="","",IF(VLOOKUP($B21,選手名簿!$A$9:$L$58,2)="","",VLOOKUP($B21,選手名簿!$A$9:$L$58,2)))</f>
        <v/>
      </c>
      <c r="D21" s="7" t="str">
        <f>IF($B21="","",IF(VLOOKUP($B21,選手名簿!$A$9:$L$58,3)="","",VLOOKUP($B21,選手名簿!$A$9:$L$58,3)))</f>
        <v/>
      </c>
      <c r="E21" s="7" t="str">
        <f>IF($B21="","",IF(VLOOKUP($B21,選手名簿!$A$9:$L$58,4)="","",VLOOKUP($B21,選手名簿!$A$9:$L$58,4)))</f>
        <v/>
      </c>
      <c r="F21" s="7" t="str">
        <f>IF($B21="","",IF(VLOOKUP($B21,選手名簿!$A$9:$L$58,5)="","",VLOOKUP($B21,選手名簿!$A$9:$L$58,5)))</f>
        <v/>
      </c>
      <c r="G21" s="120"/>
    </row>
    <row r="22" spans="1:7" ht="21" customHeight="1" x14ac:dyDescent="0.15">
      <c r="A22" s="225"/>
      <c r="B22" s="67"/>
      <c r="C22" s="8" t="str">
        <f>IF($B22="","",IF(VLOOKUP($B22,選手名簿!$A$9:$L$58,2)="","",VLOOKUP($B22,選手名簿!$A$9:$L$58,2)))</f>
        <v/>
      </c>
      <c r="D22" s="8" t="str">
        <f>IF($B22="","",IF(VLOOKUP($B22,選手名簿!$A$9:$L$58,3)="","",VLOOKUP($B22,選手名簿!$A$9:$L$58,3)))</f>
        <v/>
      </c>
      <c r="E22" s="8" t="str">
        <f>IF($B22="","",IF(VLOOKUP($B22,選手名簿!$A$9:$L$58,4)="","",VLOOKUP($B22,選手名簿!$A$9:$L$58,4)))</f>
        <v/>
      </c>
      <c r="F22" s="8" t="str">
        <f>IF($B22="","",IF(VLOOKUP($B22,選手名簿!$A$9:$L$58,5)="","",VLOOKUP($B22,選手名簿!$A$9:$L$58,5)))</f>
        <v/>
      </c>
      <c r="G22" s="120"/>
    </row>
    <row r="23" spans="1:7" ht="21" customHeight="1" x14ac:dyDescent="0.15">
      <c r="A23" s="224" t="s">
        <v>36</v>
      </c>
      <c r="B23" s="66"/>
      <c r="C23" s="7" t="str">
        <f>IF($B23="","",IF(VLOOKUP($B23,選手名簿!$A$9:$L$58,2)="","",VLOOKUP($B23,選手名簿!$A$9:$L$58,2)))</f>
        <v/>
      </c>
      <c r="D23" s="7" t="str">
        <f>IF($B23="","",IF(VLOOKUP($B23,選手名簿!$A$9:$L$58,3)="","",VLOOKUP($B23,選手名簿!$A$9:$L$58,3)))</f>
        <v/>
      </c>
      <c r="E23" s="7" t="str">
        <f>IF($B23="","",IF(VLOOKUP($B23,選手名簿!$A$9:$L$58,4)="","",VLOOKUP($B23,選手名簿!$A$9:$L$58,4)))</f>
        <v/>
      </c>
      <c r="F23" s="7" t="str">
        <f>IF($B23="","",IF(VLOOKUP($B23,選手名簿!$A$9:$L$58,5)="","",VLOOKUP($B23,選手名簿!$A$9:$L$58,5)))</f>
        <v/>
      </c>
      <c r="G23" s="120"/>
    </row>
    <row r="24" spans="1:7" ht="21" customHeight="1" x14ac:dyDescent="0.15">
      <c r="A24" s="225"/>
      <c r="B24" s="67"/>
      <c r="C24" s="8" t="str">
        <f>IF($B24="","",IF(VLOOKUP($B24,選手名簿!$A$9:$L$58,2)="","",VLOOKUP($B24,選手名簿!$A$9:$L$58,2)))</f>
        <v/>
      </c>
      <c r="D24" s="8" t="str">
        <f>IF($B24="","",IF(VLOOKUP($B24,選手名簿!$A$9:$L$58,3)="","",VLOOKUP($B24,選手名簿!$A$9:$L$58,3)))</f>
        <v/>
      </c>
      <c r="E24" s="8" t="str">
        <f>IF($B24="","",IF(VLOOKUP($B24,選手名簿!$A$9:$L$58,4)="","",VLOOKUP($B24,選手名簿!$A$9:$L$58,4)))</f>
        <v/>
      </c>
      <c r="F24" s="8" t="str">
        <f>IF($B24="","",IF(VLOOKUP($B24,選手名簿!$A$9:$L$58,5)="","",VLOOKUP($B24,選手名簿!$A$9:$L$58,5)))</f>
        <v/>
      </c>
      <c r="G24" s="120"/>
    </row>
    <row r="25" spans="1:7" ht="21" customHeight="1" x14ac:dyDescent="0.15">
      <c r="A25" s="224" t="s">
        <v>37</v>
      </c>
      <c r="B25" s="66"/>
      <c r="C25" s="7" t="str">
        <f>IF($B25="","",IF(VLOOKUP($B25,選手名簿!$A$9:$L$58,2)="","",VLOOKUP($B25,選手名簿!$A$9:$L$58,2)))</f>
        <v/>
      </c>
      <c r="D25" s="7" t="str">
        <f>IF($B25="","",IF(VLOOKUP($B25,選手名簿!$A$9:$L$58,3)="","",VLOOKUP($B25,選手名簿!$A$9:$L$58,3)))</f>
        <v/>
      </c>
      <c r="E25" s="7" t="str">
        <f>IF($B25="","",IF(VLOOKUP($B25,選手名簿!$A$9:$L$58,4)="","",VLOOKUP($B25,選手名簿!$A$9:$L$58,4)))</f>
        <v/>
      </c>
      <c r="F25" s="7" t="str">
        <f>IF($B25="","",IF(VLOOKUP($B25,選手名簿!$A$9:$L$58,5)="","",VLOOKUP($B25,選手名簿!$A$9:$L$58,5)))</f>
        <v/>
      </c>
      <c r="G25" s="120"/>
    </row>
    <row r="26" spans="1:7" ht="21" customHeight="1" x14ac:dyDescent="0.15">
      <c r="A26" s="225"/>
      <c r="B26" s="67"/>
      <c r="C26" s="8" t="str">
        <f>IF($B26="","",IF(VLOOKUP($B26,選手名簿!$A$9:$L$58,2)="","",VLOOKUP($B26,選手名簿!$A$9:$L$58,2)))</f>
        <v/>
      </c>
      <c r="D26" s="8" t="str">
        <f>IF($B26="","",IF(VLOOKUP($B26,選手名簿!$A$9:$L$58,3)="","",VLOOKUP($B26,選手名簿!$A$9:$L$58,3)))</f>
        <v/>
      </c>
      <c r="E26" s="8" t="str">
        <f>IF($B26="","",IF(VLOOKUP($B26,選手名簿!$A$9:$L$58,4)="","",VLOOKUP($B26,選手名簿!$A$9:$L$58,4)))</f>
        <v/>
      </c>
      <c r="F26" s="8" t="str">
        <f>IF($B26="","",IF(VLOOKUP($B26,選手名簿!$A$9:$L$58,5)="","",VLOOKUP($B26,選手名簿!$A$9:$L$58,5)))</f>
        <v/>
      </c>
      <c r="G26" s="120"/>
    </row>
    <row r="27" spans="1:7" ht="21" customHeight="1" x14ac:dyDescent="0.15">
      <c r="A27" s="224" t="s">
        <v>38</v>
      </c>
      <c r="B27" s="66"/>
      <c r="C27" s="7" t="str">
        <f>IF($B27="","",IF(VLOOKUP($B27,選手名簿!$A$9:$L$58,2)="","",VLOOKUP($B27,選手名簿!$A$9:$L$58,2)))</f>
        <v/>
      </c>
      <c r="D27" s="7" t="str">
        <f>IF($B27="","",IF(VLOOKUP($B27,選手名簿!$A$9:$L$58,3)="","",VLOOKUP($B27,選手名簿!$A$9:$L$58,3)))</f>
        <v/>
      </c>
      <c r="E27" s="7" t="str">
        <f>IF($B27="","",IF(VLOOKUP($B27,選手名簿!$A$9:$L$58,4)="","",VLOOKUP($B27,選手名簿!$A$9:$L$58,4)))</f>
        <v/>
      </c>
      <c r="F27" s="7" t="str">
        <f>IF($B27="","",IF(VLOOKUP($B27,選手名簿!$A$9:$L$58,5)="","",VLOOKUP($B27,選手名簿!$A$9:$L$58,5)))</f>
        <v/>
      </c>
      <c r="G27" s="120"/>
    </row>
    <row r="28" spans="1:7" ht="21" customHeight="1" x14ac:dyDescent="0.15">
      <c r="A28" s="225"/>
      <c r="B28" s="67"/>
      <c r="C28" s="8" t="str">
        <f>IF($B28="","",IF(VLOOKUP($B28,選手名簿!$A$9:$L$58,2)="","",VLOOKUP($B28,選手名簿!$A$9:$L$58,2)))</f>
        <v/>
      </c>
      <c r="D28" s="8" t="str">
        <f>IF($B28="","",IF(VLOOKUP($B28,選手名簿!$A$9:$L$58,3)="","",VLOOKUP($B28,選手名簿!$A$9:$L$58,3)))</f>
        <v/>
      </c>
      <c r="E28" s="8" t="str">
        <f>IF($B28="","",IF(VLOOKUP($B28,選手名簿!$A$9:$L$58,4)="","",VLOOKUP($B28,選手名簿!$A$9:$L$58,4)))</f>
        <v/>
      </c>
      <c r="F28" s="8" t="str">
        <f>IF($B28="","",IF(VLOOKUP($B28,選手名簿!$A$9:$L$58,5)="","",VLOOKUP($B28,選手名簿!$A$9:$L$58,5)))</f>
        <v/>
      </c>
      <c r="G28" s="120"/>
    </row>
    <row r="29" spans="1:7" ht="21" customHeight="1" x14ac:dyDescent="0.15">
      <c r="A29" s="224" t="s">
        <v>39</v>
      </c>
      <c r="B29" s="66"/>
      <c r="C29" s="7" t="str">
        <f>IF($B29="","",IF(VLOOKUP($B29,選手名簿!$A$9:$L$58,2)="","",VLOOKUP($B29,選手名簿!$A$9:$L$58,2)))</f>
        <v/>
      </c>
      <c r="D29" s="7" t="str">
        <f>IF($B29="","",IF(VLOOKUP($B29,選手名簿!$A$9:$L$58,3)="","",VLOOKUP($B29,選手名簿!$A$9:$L$58,3)))</f>
        <v/>
      </c>
      <c r="E29" s="7" t="str">
        <f>IF($B29="","",IF(VLOOKUP($B29,選手名簿!$A$9:$L$58,4)="","",VLOOKUP($B29,選手名簿!$A$9:$L$58,4)))</f>
        <v/>
      </c>
      <c r="F29" s="7" t="str">
        <f>IF($B29="","",IF(VLOOKUP($B29,選手名簿!$A$9:$L$58,5)="","",VLOOKUP($B29,選手名簿!$A$9:$L$58,5)))</f>
        <v/>
      </c>
      <c r="G29" s="120"/>
    </row>
    <row r="30" spans="1:7" ht="21" customHeight="1" x14ac:dyDescent="0.15">
      <c r="A30" s="225"/>
      <c r="B30" s="67"/>
      <c r="C30" s="8" t="str">
        <f>IF($B30="","",IF(VLOOKUP($B30,選手名簿!$A$9:$L$58,2)="","",VLOOKUP($B30,選手名簿!$A$9:$L$58,2)))</f>
        <v/>
      </c>
      <c r="D30" s="8" t="str">
        <f>IF($B30="","",IF(VLOOKUP($B30,選手名簿!$A$9:$L$58,3)="","",VLOOKUP($B30,選手名簿!$A$9:$L$58,3)))</f>
        <v/>
      </c>
      <c r="E30" s="8" t="str">
        <f>IF($B30="","",IF(VLOOKUP($B30,選手名簿!$A$9:$L$58,4)="","",VLOOKUP($B30,選手名簿!$A$9:$L$58,4)))</f>
        <v/>
      </c>
      <c r="F30" s="8" t="str">
        <f>IF($B30="","",IF(VLOOKUP($B30,選手名簿!$A$9:$L$58,5)="","",VLOOKUP($B30,選手名簿!$A$9:$L$58,5)))</f>
        <v/>
      </c>
      <c r="G30" s="120"/>
    </row>
    <row r="31" spans="1:7" ht="21" customHeight="1" x14ac:dyDescent="0.15">
      <c r="A31" s="224" t="s">
        <v>40</v>
      </c>
      <c r="B31" s="66"/>
      <c r="C31" s="7" t="str">
        <f>IF($B31="","",IF(VLOOKUP($B31,選手名簿!$A$9:$L$58,2)="","",VLOOKUP($B31,選手名簿!$A$9:$L$58,2)))</f>
        <v/>
      </c>
      <c r="D31" s="7" t="str">
        <f>IF($B31="","",IF(VLOOKUP($B31,選手名簿!$A$9:$L$58,3)="","",VLOOKUP($B31,選手名簿!$A$9:$L$58,3)))</f>
        <v/>
      </c>
      <c r="E31" s="7" t="str">
        <f>IF($B31="","",IF(VLOOKUP($B31,選手名簿!$A$9:$L$58,4)="","",VLOOKUP($B31,選手名簿!$A$9:$L$58,4)))</f>
        <v/>
      </c>
      <c r="F31" s="7" t="str">
        <f>IF($B31="","",IF(VLOOKUP($B31,選手名簿!$A$9:$L$58,5)="","",VLOOKUP($B31,選手名簿!$A$9:$L$58,5)))</f>
        <v/>
      </c>
      <c r="G31" s="120"/>
    </row>
    <row r="32" spans="1:7" ht="21" customHeight="1" x14ac:dyDescent="0.15">
      <c r="A32" s="225"/>
      <c r="B32" s="67"/>
      <c r="C32" s="8" t="str">
        <f>IF($B32="","",IF(VLOOKUP($B32,選手名簿!$A$9:$L$58,2)="","",VLOOKUP($B32,選手名簿!$A$9:$L$58,2)))</f>
        <v/>
      </c>
      <c r="D32" s="8" t="str">
        <f>IF($B32="","",IF(VLOOKUP($B32,選手名簿!$A$9:$L$58,3)="","",VLOOKUP($B32,選手名簿!$A$9:$L$58,3)))</f>
        <v/>
      </c>
      <c r="E32" s="8" t="str">
        <f>IF($B32="","",IF(VLOOKUP($B32,選手名簿!$A$9:$L$58,4)="","",VLOOKUP($B32,選手名簿!$A$9:$L$58,4)))</f>
        <v/>
      </c>
      <c r="F32" s="8" t="str">
        <f>IF($B32="","",IF(VLOOKUP($B32,選手名簿!$A$9:$L$58,5)="","",VLOOKUP($B32,選手名簿!$A$9:$L$58,5)))</f>
        <v/>
      </c>
      <c r="G32" s="120"/>
    </row>
    <row r="33" spans="1:7" ht="21" customHeight="1" x14ac:dyDescent="0.15">
      <c r="A33" s="224" t="s">
        <v>41</v>
      </c>
      <c r="B33" s="66"/>
      <c r="C33" s="7" t="str">
        <f>IF($B33="","",IF(VLOOKUP($B33,選手名簿!$A$9:$L$58,2)="","",VLOOKUP($B33,選手名簿!$A$9:$L$58,2)))</f>
        <v/>
      </c>
      <c r="D33" s="7" t="str">
        <f>IF($B33="","",IF(VLOOKUP($B33,選手名簿!$A$9:$L$58,3)="","",VLOOKUP($B33,選手名簿!$A$9:$L$58,3)))</f>
        <v/>
      </c>
      <c r="E33" s="7" t="str">
        <f>IF($B33="","",IF(VLOOKUP($B33,選手名簿!$A$9:$L$58,4)="","",VLOOKUP($B33,選手名簿!$A$9:$L$58,4)))</f>
        <v/>
      </c>
      <c r="F33" s="7" t="str">
        <f>IF($B33="","",IF(VLOOKUP($B33,選手名簿!$A$9:$L$58,5)="","",VLOOKUP($B33,選手名簿!$A$9:$L$58,5)))</f>
        <v/>
      </c>
      <c r="G33" s="120"/>
    </row>
    <row r="34" spans="1:7" ht="21" customHeight="1" x14ac:dyDescent="0.15">
      <c r="A34" s="225"/>
      <c r="B34" s="67"/>
      <c r="C34" s="8" t="str">
        <f>IF($B34="","",IF(VLOOKUP($B34,選手名簿!$A$9:$L$58,2)="","",VLOOKUP($B34,選手名簿!$A$9:$L$58,2)))</f>
        <v/>
      </c>
      <c r="D34" s="8" t="str">
        <f>IF($B34="","",IF(VLOOKUP($B34,選手名簿!$A$9:$L$58,3)="","",VLOOKUP($B34,選手名簿!$A$9:$L$58,3)))</f>
        <v/>
      </c>
      <c r="E34" s="8" t="str">
        <f>IF($B34="","",IF(VLOOKUP($B34,選手名簿!$A$9:$L$58,4)="","",VLOOKUP($B34,選手名簿!$A$9:$L$58,4)))</f>
        <v/>
      </c>
      <c r="F34" s="8" t="str">
        <f>IF($B34="","",IF(VLOOKUP($B34,選手名簿!$A$9:$L$58,5)="","",VLOOKUP($B34,選手名簿!$A$9:$L$58,5)))</f>
        <v/>
      </c>
      <c r="G34" s="120"/>
    </row>
    <row r="38" spans="1:7" x14ac:dyDescent="0.15">
      <c r="B38" t="s">
        <v>24</v>
      </c>
    </row>
    <row r="40" spans="1:7" x14ac:dyDescent="0.15">
      <c r="B40" s="222" t="str">
        <f>選手名簿!I3</f>
        <v>２０２２年５月●日　　</v>
      </c>
      <c r="C40" s="222"/>
    </row>
    <row r="42" spans="1:7" x14ac:dyDescent="0.15">
      <c r="A42" s="5"/>
      <c r="B42" t="s">
        <v>137</v>
      </c>
      <c r="E42" s="5"/>
      <c r="F42" s="5"/>
      <c r="G42" t="s">
        <v>25</v>
      </c>
    </row>
  </sheetData>
  <sheetProtection selectLockedCells="1"/>
  <mergeCells count="20">
    <mergeCell ref="B40:C40"/>
    <mergeCell ref="A27:A28"/>
    <mergeCell ref="A29:A30"/>
    <mergeCell ref="A31:A32"/>
    <mergeCell ref="A33:A34"/>
    <mergeCell ref="A11:A12"/>
    <mergeCell ref="A13:A14"/>
    <mergeCell ref="A23:A24"/>
    <mergeCell ref="A25:A26"/>
    <mergeCell ref="A15:A16"/>
    <mergeCell ref="A17:A18"/>
    <mergeCell ref="A19:A20"/>
    <mergeCell ref="A21:A22"/>
    <mergeCell ref="A1:B1"/>
    <mergeCell ref="B3:E3"/>
    <mergeCell ref="B5:C5"/>
    <mergeCell ref="A9:A10"/>
    <mergeCell ref="B9:B10"/>
    <mergeCell ref="C9:D9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6</vt:i4>
      </vt:variant>
    </vt:vector>
  </HeadingPairs>
  <TitlesOfParts>
    <vt:vector size="26" baseType="lpstr">
      <vt:lpstr>選手名簿</vt:lpstr>
      <vt:lpstr>参加種目一覧表</vt:lpstr>
      <vt:lpstr>納入一覧表</vt:lpstr>
      <vt:lpstr>MT</vt:lpstr>
      <vt:lpstr>WT</vt:lpstr>
      <vt:lpstr>OBT</vt:lpstr>
      <vt:lpstr>OGT</vt:lpstr>
      <vt:lpstr>HAT</vt:lpstr>
      <vt:lpstr>MD</vt:lpstr>
      <vt:lpstr>WD</vt:lpstr>
      <vt:lpstr>30MD</vt:lpstr>
      <vt:lpstr>40MD</vt:lpstr>
      <vt:lpstr>50MD</vt:lpstr>
      <vt:lpstr>60MD</vt:lpstr>
      <vt:lpstr>65MD</vt:lpstr>
      <vt:lpstr>70MD</vt:lpstr>
      <vt:lpstr>30WD</vt:lpstr>
      <vt:lpstr>40WD</vt:lpstr>
      <vt:lpstr>50WD</vt:lpstr>
      <vt:lpstr>55WD</vt:lpstr>
      <vt:lpstr>納入一覧表!Print_Area</vt:lpstr>
      <vt:lpstr>参加種目一覧表!Print_Titles</vt:lpstr>
      <vt:lpstr>選手名簿!Print_Titles</vt:lpstr>
      <vt:lpstr>性別</vt:lpstr>
      <vt:lpstr>都道府県</vt:lpstr>
      <vt:lpstr>年号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Kenichi HARA</dc:creator>
  <cp:lastModifiedBy>cuckoo.bf</cp:lastModifiedBy>
  <cp:lastPrinted>2019-05-06T11:38:10Z</cp:lastPrinted>
  <dcterms:created xsi:type="dcterms:W3CDTF">2014-05-12T06:21:23Z</dcterms:created>
  <dcterms:modified xsi:type="dcterms:W3CDTF">2022-05-07T13:34:08Z</dcterms:modified>
</cp:coreProperties>
</file>