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35" windowWidth="11730" windowHeight="11760" activeTab="1"/>
  </bookViews>
  <sheets>
    <sheet name="説明書" sheetId="1" r:id="rId1"/>
    <sheet name="(1)申込書" sheetId="2" r:id="rId2"/>
    <sheet name="(2)単" sheetId="3" r:id="rId3"/>
    <sheet name="(3)複" sheetId="4" r:id="rId4"/>
    <sheet name="(4)混合" sheetId="5" r:id="rId5"/>
    <sheet name="集約" sheetId="6" r:id="rId6"/>
  </sheets>
  <definedNames>
    <definedName name="_xlnm.Print_Area" localSheetId="1">'(1)申込書'!$A$1:$G$26</definedName>
    <definedName name="_xlnm.Print_Area" localSheetId="2">'(2)単'!$A$1:$E$42</definedName>
    <definedName name="_xlnm.Print_Area" localSheetId="3">'(3)複'!$A$1:$E$42</definedName>
    <definedName name="_xlnm.Print_Area" localSheetId="4">'(4)混合'!$A$1:$E$42</definedName>
  </definedNames>
  <calcPr fullCalcOnLoad="1"/>
</workbook>
</file>

<file path=xl/sharedStrings.xml><?xml version="1.0" encoding="utf-8"?>
<sst xmlns="http://schemas.openxmlformats.org/spreadsheetml/2006/main" count="160" uniqueCount="109">
  <si>
    <t>・</t>
  </si>
  <si>
    <t>下記の通り申し込みます</t>
  </si>
  <si>
    <t>日</t>
  </si>
  <si>
    <t>団体名</t>
  </si>
  <si>
    <t>でぬりつぶされたセルのみ入力することができます</t>
  </si>
  <si>
    <t>（計算式がくずれないようにその他は保護されています）</t>
  </si>
  <si>
    <t>氏名</t>
  </si>
  <si>
    <t>住所</t>
  </si>
  <si>
    <t>携帯番号</t>
  </si>
  <si>
    <t>申込み
責任者</t>
  </si>
  <si>
    <t>ふりがな</t>
  </si>
  <si>
    <t>単・複とも上からランク順に記入してください</t>
  </si>
  <si>
    <t>男女混在して記入する場合はそれぞれまとめて記入してください</t>
  </si>
  <si>
    <r>
      <t xml:space="preserve">名　　前
</t>
    </r>
    <r>
      <rPr>
        <sz val="9"/>
        <rFont val="ＭＳ Ｐゴシック"/>
        <family val="3"/>
      </rPr>
      <t>（例：　愛知　太郎）</t>
    </r>
  </si>
  <si>
    <t>大会当日連絡者　氏名</t>
  </si>
  <si>
    <t>愛知県バドミントン協会 会長　末岡　熙章 殿</t>
  </si>
  <si>
    <t>単</t>
  </si>
  <si>
    <t>人</t>
  </si>
  <si>
    <t>円</t>
  </si>
  <si>
    <t>複</t>
  </si>
  <si>
    <t>組</t>
  </si>
  <si>
    <t>国際交流基金</t>
  </si>
  <si>
    <t>・</t>
  </si>
  <si>
    <t>（組合せに影響しますので上から強い順番に記入してください）</t>
  </si>
  <si>
    <t>金額</t>
  </si>
  <si>
    <t>人数</t>
  </si>
  <si>
    <t>団体</t>
  </si>
  <si>
    <t>名前</t>
  </si>
  <si>
    <t>ＭＳ</t>
  </si>
  <si>
    <t>受付</t>
  </si>
  <si>
    <t>種目</t>
  </si>
  <si>
    <t>ふりがな</t>
  </si>
  <si>
    <t>No</t>
  </si>
  <si>
    <t>所属</t>
  </si>
  <si>
    <t>MS</t>
  </si>
  <si>
    <t>MD</t>
  </si>
  <si>
    <t>WS</t>
  </si>
  <si>
    <t>あと、試合当日会場に来ている人（大会当日連絡者）の氏名と携帯番号を記入してください</t>
  </si>
  <si>
    <t>※</t>
  </si>
  <si>
    <t>愛知県バドミントン協会　競技委員会　浅井　淳　090-3255-8024　</t>
  </si>
  <si>
    <t>★</t>
  </si>
  <si>
    <t>「集約」のシートは記入する必要はありません</t>
  </si>
  <si>
    <t>その他不明な点がありましたら　競技委員会　浅井までお問合せください</t>
  </si>
  <si>
    <t>更新履歴</t>
  </si>
  <si>
    <t>申込みファイル入力説明</t>
  </si>
  <si>
    <t>まず、「(1)申込書」のシートに今日の日付、申込み責任者の各情報、</t>
  </si>
  <si>
    <r>
      <t>種目</t>
    </r>
    <r>
      <rPr>
        <sz val="11"/>
        <rFont val="ＭＳ Ｐゴシック"/>
        <family val="3"/>
      </rPr>
      <t>（男子単、女子単、男子複、女子複）はそれぞれドロップダウンリストから選択してください</t>
    </r>
  </si>
  <si>
    <r>
      <t>名前</t>
    </r>
    <r>
      <rPr>
        <sz val="11"/>
        <rFont val="ＭＳ Ｐゴシック"/>
        <family val="3"/>
      </rPr>
      <t>　は苗字と名前の間にを全角スペースをいれてください</t>
    </r>
  </si>
  <si>
    <r>
      <t>ふりがな</t>
    </r>
    <r>
      <rPr>
        <sz val="11"/>
        <rFont val="ＭＳ Ｐゴシック"/>
        <family val="3"/>
      </rPr>
      <t>　はひらがなで、苗字と名前の間にを全角スペースをいれてください</t>
    </r>
  </si>
  <si>
    <r>
      <t xml:space="preserve">種　　目
</t>
    </r>
    <r>
      <rPr>
        <sz val="6"/>
        <rFont val="ＭＳ Ｐゴシック"/>
        <family val="3"/>
      </rPr>
      <t>（男子複or女子複）</t>
    </r>
  </si>
  <si>
    <r>
      <t xml:space="preserve">所　属
</t>
    </r>
    <r>
      <rPr>
        <sz val="9"/>
        <rFont val="ＭＳ Ｐゴシック"/>
        <family val="3"/>
      </rPr>
      <t>（協会登録のチーム名）</t>
    </r>
  </si>
  <si>
    <r>
      <t xml:space="preserve">所属
</t>
    </r>
    <r>
      <rPr>
        <sz val="9"/>
        <rFont val="ＭＳ Ｐゴシック"/>
        <family val="3"/>
      </rPr>
      <t>（協会登録のチーム名）</t>
    </r>
  </si>
  <si>
    <r>
      <t>所属</t>
    </r>
    <r>
      <rPr>
        <sz val="11"/>
        <rFont val="ＭＳ Ｐゴシック"/>
        <family val="3"/>
      </rPr>
      <t>　は協会に登録しているチーム名を記入してください</t>
    </r>
  </si>
  <si>
    <t>（一時登録者がいる場合は下記担当者にご相談ください）</t>
  </si>
  <si>
    <t>・</t>
  </si>
  <si>
    <t>記入が全て終わりましたら「（1）申込書」に参加料の合計が表示されますのでご確認ください</t>
  </si>
  <si>
    <r>
      <t xml:space="preserve">種　　目
</t>
    </r>
    <r>
      <rPr>
        <sz val="6"/>
        <rFont val="ＭＳ Ｐゴシック"/>
        <family val="3"/>
      </rPr>
      <t>（男子単or女子単）</t>
    </r>
  </si>
  <si>
    <t>会員番号</t>
  </si>
  <si>
    <t>ふりがな</t>
  </si>
  <si>
    <t>ＭＳ小中高</t>
  </si>
  <si>
    <t>ＷＳ</t>
  </si>
  <si>
    <t>ＷＳ小中高</t>
  </si>
  <si>
    <t>MD小中高</t>
  </si>
  <si>
    <t>WD小中高</t>
  </si>
  <si>
    <t>ＷＤ</t>
  </si>
  <si>
    <t>ＸＤ</t>
  </si>
  <si>
    <t>ＸＤ小中高</t>
  </si>
  <si>
    <t>単重複</t>
  </si>
  <si>
    <t>混重複</t>
  </si>
  <si>
    <t>三種目</t>
  </si>
  <si>
    <t>ＭＤ</t>
  </si>
  <si>
    <t>複重複</t>
  </si>
  <si>
    <t>複重複</t>
  </si>
  <si>
    <t>一般</t>
  </si>
  <si>
    <t>小中高</t>
  </si>
  <si>
    <t>計</t>
  </si>
  <si>
    <t>男子単</t>
  </si>
  <si>
    <t>女子単</t>
  </si>
  <si>
    <t>男子複</t>
  </si>
  <si>
    <t>女子複</t>
  </si>
  <si>
    <t>混合複</t>
  </si>
  <si>
    <t>人×100円</t>
  </si>
  <si>
    <t>合　　　計</t>
  </si>
  <si>
    <t>単（シングルス）入力ページ</t>
  </si>
  <si>
    <t>複（ダブルス）入力ページ</t>
  </si>
  <si>
    <r>
      <t>混合ダブルス入力ページ</t>
    </r>
    <r>
      <rPr>
        <sz val="12"/>
        <rFont val="ＭＳ Ｐ明朝"/>
        <family val="1"/>
      </rPr>
      <t>（男子は上、女子は下に入力）</t>
    </r>
  </si>
  <si>
    <t>混合複は男子が上女子が下に氏名を記入してください</t>
  </si>
  <si>
    <t>4/7国体成年予選用ファイルを県総合に変更</t>
  </si>
  <si>
    <t>次に「(2)単」、「(3)複」、「（4）混合」にそれぞれ申込む選手の情報を入力してください</t>
  </si>
  <si>
    <t>・</t>
  </si>
  <si>
    <t>小中高校生はドロップダウンリストの小中高を選ぶようにしてください</t>
  </si>
  <si>
    <t>4/13単合計の計算式間違い訂正</t>
  </si>
  <si>
    <t>WD</t>
  </si>
  <si>
    <t>XD</t>
  </si>
  <si>
    <t>4/13集約XD追加、計算式間違い訂正</t>
  </si>
  <si>
    <t>4/13集約XD計算式間違い訂正</t>
  </si>
  <si>
    <t>2017年度版（差替え）</t>
  </si>
  <si>
    <t>2018年度版（差替え）</t>
  </si>
  <si>
    <r>
      <t xml:space="preserve">会員番号
</t>
    </r>
    <r>
      <rPr>
        <sz val="9"/>
        <rFont val="ＭＳ Ｐゴシック"/>
        <family val="3"/>
      </rPr>
      <t>（必須）</t>
    </r>
  </si>
  <si>
    <t>種　　目</t>
  </si>
  <si>
    <t>2019年度版（差替え）</t>
  </si>
  <si>
    <r>
      <t>会員番号</t>
    </r>
    <r>
      <rPr>
        <sz val="11"/>
        <rFont val="ＭＳ Ｐゴシック"/>
        <family val="3"/>
      </rPr>
      <t>　は必須ですので必ず記入してください</t>
    </r>
  </si>
  <si>
    <t>人×1800円(小中高)</t>
  </si>
  <si>
    <t>人×2500円</t>
  </si>
  <si>
    <t>組×3600円(小中高)</t>
  </si>
  <si>
    <t>組×5000円</t>
  </si>
  <si>
    <r>
      <t>令和２</t>
    </r>
    <r>
      <rPr>
        <sz val="11"/>
        <rFont val="ＭＳ Ｐゴシック"/>
        <family val="3"/>
      </rPr>
      <t>年５月</t>
    </r>
  </si>
  <si>
    <t>第72回 愛知県総合バドミントン選手権大会　申込書</t>
  </si>
  <si>
    <t>2020年度版（参加料改定）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</si>
</sst>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3">
    <font>
      <sz val="11"/>
      <name val="ＭＳ Ｐゴシック"/>
      <family val="3"/>
    </font>
    <font>
      <sz val="6"/>
      <name val="ＭＳ Ｐゴシック"/>
      <family val="3"/>
    </font>
    <font>
      <sz val="12"/>
      <name val="ＭＳ Ｐゴシック"/>
      <family val="3"/>
    </font>
    <font>
      <sz val="12"/>
      <name val="ＭＳ Ｐ明朝"/>
      <family val="1"/>
    </font>
    <font>
      <sz val="9"/>
      <name val="ＭＳ Ｐゴシック"/>
      <family val="3"/>
    </font>
    <font>
      <sz val="10"/>
      <name val="ＭＳ Ｐゴシック"/>
      <family val="3"/>
    </font>
    <font>
      <sz val="14"/>
      <name val="ＭＳ Ｐゴシック"/>
      <family val="3"/>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2"/>
      <name val="ＭＳ Ｐゴシック"/>
      <family val="3"/>
    </font>
    <font>
      <sz val="24"/>
      <name val="Arial Black"/>
      <family val="2"/>
    </font>
    <font>
      <sz val="16"/>
      <name val="Arial Black"/>
      <family val="2"/>
    </font>
    <font>
      <sz val="24"/>
      <name val="Times New Roman"/>
      <family val="1"/>
    </font>
    <font>
      <b/>
      <sz val="16"/>
      <name val="ＭＳ Ｐ明朝"/>
      <family val="1"/>
    </font>
    <font>
      <sz val="12"/>
      <color indexed="9"/>
      <name val="ＭＳ Ｐゴシック"/>
      <family val="3"/>
    </font>
    <font>
      <sz val="14"/>
      <name val="Arial Black"/>
      <family val="2"/>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style="dotted"/>
      <right style="dotted"/>
      <top style="thin"/>
      <bottom style="dotted"/>
    </border>
    <border>
      <left style="dotted"/>
      <right style="thin"/>
      <top style="thin"/>
      <bottom style="dotted"/>
    </border>
    <border>
      <left style="dotted"/>
      <right style="dotted"/>
      <top>
        <color indexed="63"/>
      </top>
      <bottom style="thin"/>
    </border>
    <border>
      <left style="dotted"/>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dotted"/>
      <right style="dotted"/>
      <top>
        <color indexed="63"/>
      </top>
      <bottom style="dotted"/>
    </border>
    <border>
      <left style="dotted"/>
      <right style="thin"/>
      <top>
        <color indexed="63"/>
      </top>
      <bottom style="dotted"/>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09">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0" fillId="33" borderId="10" xfId="0" applyFill="1" applyBorder="1" applyAlignment="1">
      <alignment vertical="center"/>
    </xf>
    <xf numFmtId="49" fontId="2"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49" fontId="5" fillId="0" borderId="10" xfId="0" applyNumberFormat="1"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xf>
    <xf numFmtId="49" fontId="7" fillId="0" borderId="17" xfId="0" applyNumberFormat="1" applyFont="1" applyBorder="1" applyAlignment="1">
      <alignment vertical="center" shrinkToFit="1"/>
    </xf>
    <xf numFmtId="0" fontId="7" fillId="0" borderId="17" xfId="0" applyFont="1" applyBorder="1" applyAlignment="1">
      <alignment vertical="center"/>
    </xf>
    <xf numFmtId="3" fontId="7" fillId="0" borderId="17" xfId="0" applyNumberFormat="1"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center" vertical="center" shrinkToFit="1"/>
    </xf>
    <xf numFmtId="0" fontId="7" fillId="0" borderId="0" xfId="0" applyFont="1" applyBorder="1" applyAlignment="1">
      <alignment horizontal="right" vertical="center" shrinkToFit="1"/>
    </xf>
    <xf numFmtId="0" fontId="7" fillId="0" borderId="15" xfId="0" applyFont="1" applyBorder="1" applyAlignment="1">
      <alignment horizontal="right" vertical="center" shrinkToFit="1"/>
    </xf>
    <xf numFmtId="0" fontId="7" fillId="0" borderId="19" xfId="0" applyFont="1" applyBorder="1" applyAlignment="1">
      <alignment horizontal="right" vertical="center"/>
    </xf>
    <xf numFmtId="0" fontId="7" fillId="0" borderId="16" xfId="0" applyFont="1" applyBorder="1" applyAlignment="1">
      <alignment horizontal="right" vertical="center"/>
    </xf>
    <xf numFmtId="0" fontId="7" fillId="0" borderId="16" xfId="0" applyFont="1" applyBorder="1" applyAlignment="1">
      <alignment horizontal="right" vertical="center" shrinkToFit="1"/>
    </xf>
    <xf numFmtId="0" fontId="7" fillId="0" borderId="20" xfId="0" applyFont="1" applyBorder="1" applyAlignment="1">
      <alignment horizontal="right" vertical="center" shrinkToFit="1"/>
    </xf>
    <xf numFmtId="0" fontId="7" fillId="0" borderId="21" xfId="0" applyFont="1" applyBorder="1" applyAlignment="1">
      <alignment horizontal="center" vertical="center"/>
    </xf>
    <xf numFmtId="0" fontId="7" fillId="0" borderId="17" xfId="0" applyFont="1" applyBorder="1" applyAlignment="1">
      <alignment horizontal="center" vertical="center" shrinkToFit="1"/>
    </xf>
    <xf numFmtId="0" fontId="7" fillId="0" borderId="17" xfId="0" applyFont="1" applyBorder="1" applyAlignment="1" applyProtection="1">
      <alignment horizontal="center" vertical="center"/>
      <protection locked="0"/>
    </xf>
    <xf numFmtId="49" fontId="3" fillId="33" borderId="22" xfId="0" applyNumberFormat="1" applyFont="1" applyFill="1" applyBorder="1" applyAlignment="1" applyProtection="1">
      <alignment horizontal="center" vertical="center" shrinkToFit="1"/>
      <protection locked="0"/>
    </xf>
    <xf numFmtId="49" fontId="3" fillId="33" borderId="23" xfId="0" applyNumberFormat="1" applyFont="1" applyFill="1" applyBorder="1" applyAlignment="1" applyProtection="1">
      <alignment horizontal="center" vertical="center" shrinkToFit="1"/>
      <protection locked="0"/>
    </xf>
    <xf numFmtId="49" fontId="3" fillId="33" borderId="24" xfId="0" applyNumberFormat="1" applyFont="1" applyFill="1" applyBorder="1" applyAlignment="1" applyProtection="1">
      <alignment horizontal="center" vertical="center" shrinkToFit="1"/>
      <protection locked="0"/>
    </xf>
    <xf numFmtId="49" fontId="3" fillId="33" borderId="25" xfId="0" applyNumberFormat="1" applyFont="1" applyFill="1" applyBorder="1" applyAlignment="1" applyProtection="1">
      <alignment horizontal="center" vertical="center" shrinkToFit="1"/>
      <protection locked="0"/>
    </xf>
    <xf numFmtId="49" fontId="3" fillId="33" borderId="11" xfId="0" applyNumberFormat="1" applyFont="1" applyFill="1" applyBorder="1" applyAlignment="1" applyProtection="1">
      <alignment horizontal="center" vertical="center" shrinkToFit="1"/>
      <protection locked="0"/>
    </xf>
    <xf numFmtId="49" fontId="3" fillId="33" borderId="12" xfId="0" applyNumberFormat="1" applyFont="1" applyFill="1" applyBorder="1" applyAlignment="1" applyProtection="1">
      <alignment horizontal="center" vertical="center" shrinkToFit="1"/>
      <protection locked="0"/>
    </xf>
    <xf numFmtId="49" fontId="3" fillId="33" borderId="13" xfId="0" applyNumberFormat="1" applyFont="1" applyFill="1" applyBorder="1" applyAlignment="1" applyProtection="1">
      <alignment horizontal="center" vertical="center" shrinkToFit="1"/>
      <protection locked="0"/>
    </xf>
    <xf numFmtId="0" fontId="6" fillId="0" borderId="0" xfId="0" applyFont="1" applyAlignment="1">
      <alignment vertical="center"/>
    </xf>
    <xf numFmtId="0" fontId="7" fillId="0" borderId="0" xfId="0" applyFont="1" applyBorder="1" applyAlignment="1">
      <alignment vertical="center"/>
    </xf>
    <xf numFmtId="0" fontId="9" fillId="0" borderId="0" xfId="0" applyFont="1" applyAlignment="1">
      <alignment vertical="center"/>
    </xf>
    <xf numFmtId="0" fontId="12" fillId="0" borderId="0" xfId="0" applyFont="1" applyAlignment="1">
      <alignment vertical="center"/>
    </xf>
    <xf numFmtId="56" fontId="8" fillId="0" borderId="0" xfId="0" applyNumberFormat="1" applyFont="1" applyAlignment="1">
      <alignment vertical="center"/>
    </xf>
    <xf numFmtId="0" fontId="8" fillId="0" borderId="0" xfId="0" applyFont="1" applyAlignment="1">
      <alignment vertical="center"/>
    </xf>
    <xf numFmtId="0" fontId="13" fillId="0" borderId="0" xfId="0" applyFont="1" applyAlignment="1">
      <alignment vertical="center"/>
    </xf>
    <xf numFmtId="49" fontId="3" fillId="33" borderId="0" xfId="0" applyNumberFormat="1" applyFont="1" applyFill="1" applyBorder="1" applyAlignment="1" applyProtection="1">
      <alignment horizontal="center" vertical="center"/>
      <protection locked="0"/>
    </xf>
    <xf numFmtId="0" fontId="8" fillId="0" borderId="0" xfId="0" applyFont="1" applyAlignment="1">
      <alignment horizontal="center" vertical="center" shrinkToFit="1"/>
    </xf>
    <xf numFmtId="0" fontId="6" fillId="0" borderId="10" xfId="0" applyFont="1" applyBorder="1" applyAlignment="1">
      <alignment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vertical="center"/>
    </xf>
    <xf numFmtId="0" fontId="6" fillId="0" borderId="26" xfId="0" applyFont="1" applyBorder="1" applyAlignment="1">
      <alignment vertical="center"/>
    </xf>
    <xf numFmtId="0" fontId="0" fillId="33" borderId="28" xfId="0"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15" fillId="0" borderId="29" xfId="0" applyFont="1" applyBorder="1" applyAlignment="1">
      <alignment horizontal="right" vertical="center"/>
    </xf>
    <xf numFmtId="0" fontId="14" fillId="0" borderId="29" xfId="0" applyFont="1" applyBorder="1" applyAlignment="1">
      <alignment vertical="center"/>
    </xf>
    <xf numFmtId="0" fontId="15" fillId="0" borderId="29" xfId="0" applyFont="1" applyBorder="1" applyAlignment="1">
      <alignment vertical="center"/>
    </xf>
    <xf numFmtId="3" fontId="16" fillId="0" borderId="29" xfId="0" applyNumberFormat="1" applyFont="1" applyBorder="1" applyAlignment="1">
      <alignment vertical="center"/>
    </xf>
    <xf numFmtId="49" fontId="18" fillId="0" borderId="0" xfId="0" applyNumberFormat="1" applyFont="1" applyAlignment="1">
      <alignment vertical="center"/>
    </xf>
    <xf numFmtId="0" fontId="19" fillId="0" borderId="29" xfId="0" applyFont="1" applyBorder="1" applyAlignment="1">
      <alignment vertical="center"/>
    </xf>
    <xf numFmtId="0" fontId="7" fillId="0" borderId="15" xfId="0" applyFont="1" applyBorder="1" applyAlignment="1">
      <alignment horizontal="right" vertical="center"/>
    </xf>
    <xf numFmtId="0" fontId="7" fillId="0" borderId="20" xfId="0" applyFont="1" applyBorder="1" applyAlignment="1">
      <alignment horizontal="right" vertical="center"/>
    </xf>
    <xf numFmtId="0" fontId="6" fillId="0" borderId="27" xfId="0" applyFont="1" applyBorder="1" applyAlignment="1">
      <alignment vertical="center"/>
    </xf>
    <xf numFmtId="0" fontId="6" fillId="0" borderId="26" xfId="0" applyFont="1" applyBorder="1" applyAlignment="1">
      <alignment vertical="center"/>
    </xf>
    <xf numFmtId="0" fontId="6" fillId="0" borderId="10" xfId="0" applyFont="1" applyBorder="1" applyAlignment="1">
      <alignment horizontal="center" vertical="center" shrinkToFit="1"/>
    </xf>
    <xf numFmtId="0" fontId="0" fillId="0" borderId="0" xfId="0" applyFont="1" applyBorder="1" applyAlignment="1">
      <alignment horizontal="center" vertical="center"/>
    </xf>
    <xf numFmtId="49" fontId="3" fillId="33" borderId="30" xfId="0" applyNumberFormat="1" applyFont="1" applyFill="1" applyBorder="1" applyAlignment="1" applyProtection="1">
      <alignment horizontal="center" vertical="center" shrinkToFit="1"/>
      <protection locked="0"/>
    </xf>
    <xf numFmtId="49" fontId="3" fillId="33" borderId="31" xfId="0" applyNumberFormat="1" applyFont="1" applyFill="1" applyBorder="1" applyAlignment="1" applyProtection="1">
      <alignment horizontal="center" vertical="center" shrinkToFit="1"/>
      <protection locked="0"/>
    </xf>
    <xf numFmtId="0" fontId="6" fillId="0" borderId="10"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6" fillId="0" borderId="26" xfId="0" applyFont="1" applyBorder="1" applyAlignment="1">
      <alignment horizontal="center" vertical="center"/>
    </xf>
    <xf numFmtId="0" fontId="14" fillId="0" borderId="32" xfId="0" applyFont="1" applyBorder="1" applyAlignment="1">
      <alignment horizontal="right" vertical="center"/>
    </xf>
    <xf numFmtId="0" fontId="14" fillId="0" borderId="33" xfId="0" applyFont="1" applyBorder="1" applyAlignment="1">
      <alignment horizontal="right" vertical="center"/>
    </xf>
    <xf numFmtId="0" fontId="6" fillId="0" borderId="29" xfId="0" applyFont="1" applyBorder="1" applyAlignment="1">
      <alignment horizontal="center" vertical="center"/>
    </xf>
    <xf numFmtId="0" fontId="2" fillId="33" borderId="29" xfId="0" applyFont="1" applyFill="1" applyBorder="1" applyAlignment="1" applyProtection="1">
      <alignment horizontal="center" vertical="center" shrinkToFit="1"/>
      <protection locked="0"/>
    </xf>
    <xf numFmtId="0" fontId="2" fillId="33" borderId="26" xfId="0" applyFont="1" applyFill="1" applyBorder="1" applyAlignment="1" applyProtection="1">
      <alignment horizontal="center" vertical="center" shrinkToFit="1"/>
      <protection locked="0"/>
    </xf>
    <xf numFmtId="49" fontId="5" fillId="33" borderId="29" xfId="0" applyNumberFormat="1" applyFont="1" applyFill="1" applyBorder="1" applyAlignment="1" applyProtection="1">
      <alignment horizontal="center" vertical="center" shrinkToFit="1"/>
      <protection locked="0"/>
    </xf>
    <xf numFmtId="49" fontId="5" fillId="33" borderId="26" xfId="0" applyNumberFormat="1" applyFont="1" applyFill="1" applyBorder="1" applyAlignment="1" applyProtection="1">
      <alignment horizontal="center" vertical="center" shrinkToFit="1"/>
      <protection locked="0"/>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3" fontId="16" fillId="0" borderId="32" xfId="0" applyNumberFormat="1" applyFont="1" applyBorder="1" applyAlignment="1">
      <alignment horizontal="right" vertical="center"/>
    </xf>
    <xf numFmtId="3" fontId="16" fillId="0" borderId="33" xfId="0" applyNumberFormat="1" applyFont="1" applyBorder="1" applyAlignment="1">
      <alignment horizontal="right" vertical="center"/>
    </xf>
    <xf numFmtId="0" fontId="2" fillId="0" borderId="0" xfId="0" applyFont="1" applyAlignment="1">
      <alignment horizontal="center" vertical="center"/>
    </xf>
    <xf numFmtId="49" fontId="2" fillId="33" borderId="29" xfId="0" applyNumberFormat="1" applyFont="1" applyFill="1" applyBorder="1" applyAlignment="1" applyProtection="1">
      <alignment horizontal="center" vertical="center" shrinkToFit="1"/>
      <protection locked="0"/>
    </xf>
    <xf numFmtId="49" fontId="2" fillId="33" borderId="26" xfId="0" applyNumberFormat="1" applyFont="1" applyFill="1" applyBorder="1" applyAlignment="1" applyProtection="1">
      <alignment horizontal="center" vertical="center" shrinkToFit="1"/>
      <protection locked="0"/>
    </xf>
    <xf numFmtId="49" fontId="2" fillId="0" borderId="34"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0" fontId="17" fillId="0" borderId="29"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17" fillId="0" borderId="26" xfId="0" applyNumberFormat="1" applyFont="1" applyFill="1" applyBorder="1" applyAlignment="1">
      <alignment horizontal="center" vertical="center" shrinkToFit="1"/>
    </xf>
    <xf numFmtId="49" fontId="3" fillId="33" borderId="38" xfId="0" applyNumberFormat="1" applyFont="1" applyFill="1" applyBorder="1" applyAlignment="1" applyProtection="1">
      <alignment horizontal="center" vertical="center" shrinkToFit="1"/>
      <protection locked="0"/>
    </xf>
    <xf numFmtId="49" fontId="3" fillId="33" borderId="39" xfId="0" applyNumberFormat="1" applyFont="1" applyFill="1" applyBorder="1" applyAlignment="1" applyProtection="1">
      <alignment horizontal="center" vertical="center" shrinkToFit="1"/>
      <protection locked="0"/>
    </xf>
    <xf numFmtId="49" fontId="17" fillId="0" borderId="29" xfId="0" applyNumberFormat="1" applyFont="1" applyFill="1" applyBorder="1" applyAlignment="1">
      <alignment horizontal="center" vertical="center" shrinkToFit="1"/>
    </xf>
    <xf numFmtId="49" fontId="17" fillId="0" borderId="27" xfId="0" applyNumberFormat="1" applyFont="1" applyFill="1" applyBorder="1" applyAlignment="1">
      <alignment horizontal="center" vertical="center" shrinkToFit="1"/>
    </xf>
    <xf numFmtId="49" fontId="17" fillId="0" borderId="26"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1</xdr:row>
      <xdr:rowOff>0</xdr:rowOff>
    </xdr:from>
    <xdr:to>
      <xdr:col>17</xdr:col>
      <xdr:colOff>209550</xdr:colOff>
      <xdr:row>10</xdr:row>
      <xdr:rowOff>76200</xdr:rowOff>
    </xdr:to>
    <xdr:pic>
      <xdr:nvPicPr>
        <xdr:cNvPr id="1" name="Picture 6" descr="3"/>
        <xdr:cNvPicPr preferRelativeResize="1">
          <a:picLocks noChangeAspect="1"/>
        </xdr:cNvPicPr>
      </xdr:nvPicPr>
      <xdr:blipFill>
        <a:blip r:embed="rId1"/>
        <a:stretch>
          <a:fillRect/>
        </a:stretch>
      </xdr:blipFill>
      <xdr:spPr>
        <a:xfrm>
          <a:off x="6962775" y="171450"/>
          <a:ext cx="4905375" cy="1666875"/>
        </a:xfrm>
        <a:prstGeom prst="rect">
          <a:avLst/>
        </a:prstGeom>
        <a:noFill/>
        <a:ln w="9525" cmpd="sng">
          <a:noFill/>
        </a:ln>
      </xdr:spPr>
    </xdr:pic>
    <xdr:clientData/>
  </xdr:twoCellAnchor>
  <xdr:twoCellAnchor editAs="oneCell">
    <xdr:from>
      <xdr:col>10</xdr:col>
      <xdr:colOff>428625</xdr:colOff>
      <xdr:row>11</xdr:row>
      <xdr:rowOff>47625</xdr:rowOff>
    </xdr:from>
    <xdr:to>
      <xdr:col>13</xdr:col>
      <xdr:colOff>85725</xdr:colOff>
      <xdr:row>19</xdr:row>
      <xdr:rowOff>114300</xdr:rowOff>
    </xdr:to>
    <xdr:pic>
      <xdr:nvPicPr>
        <xdr:cNvPr id="2" name="Picture 7" descr="1"/>
        <xdr:cNvPicPr preferRelativeResize="1">
          <a:picLocks noChangeAspect="1"/>
        </xdr:cNvPicPr>
      </xdr:nvPicPr>
      <xdr:blipFill>
        <a:blip r:embed="rId2"/>
        <a:stretch>
          <a:fillRect/>
        </a:stretch>
      </xdr:blipFill>
      <xdr:spPr>
        <a:xfrm>
          <a:off x="7286625" y="1981200"/>
          <a:ext cx="1714500" cy="1438275"/>
        </a:xfrm>
        <a:prstGeom prst="rect">
          <a:avLst/>
        </a:prstGeom>
        <a:noFill/>
        <a:ln w="9525" cmpd="sng">
          <a:noFill/>
        </a:ln>
      </xdr:spPr>
    </xdr:pic>
    <xdr:clientData/>
  </xdr:twoCellAnchor>
  <xdr:twoCellAnchor editAs="oneCell">
    <xdr:from>
      <xdr:col>10</xdr:col>
      <xdr:colOff>180975</xdr:colOff>
      <xdr:row>21</xdr:row>
      <xdr:rowOff>123825</xdr:rowOff>
    </xdr:from>
    <xdr:to>
      <xdr:col>16</xdr:col>
      <xdr:colOff>628650</xdr:colOff>
      <xdr:row>33</xdr:row>
      <xdr:rowOff>28575</xdr:rowOff>
    </xdr:to>
    <xdr:pic>
      <xdr:nvPicPr>
        <xdr:cNvPr id="3" name="Picture 8" descr="2"/>
        <xdr:cNvPicPr preferRelativeResize="1">
          <a:picLocks noChangeAspect="1"/>
        </xdr:cNvPicPr>
      </xdr:nvPicPr>
      <xdr:blipFill>
        <a:blip r:embed="rId3"/>
        <a:stretch>
          <a:fillRect/>
        </a:stretch>
      </xdr:blipFill>
      <xdr:spPr>
        <a:xfrm>
          <a:off x="7038975" y="3771900"/>
          <a:ext cx="45624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48"/>
  <sheetViews>
    <sheetView showGridLines="0" zoomScalePageLayoutView="0" workbookViewId="0" topLeftCell="A1">
      <selection activeCell="A2" sqref="A2"/>
    </sheetView>
  </sheetViews>
  <sheetFormatPr defaultColWidth="9.00390625" defaultRowHeight="13.5"/>
  <cols>
    <col min="1" max="1" width="9.00390625" style="1" customWidth="1"/>
  </cols>
  <sheetData>
    <row r="2" spans="2:7" ht="17.25">
      <c r="B2" s="48" t="s">
        <v>44</v>
      </c>
      <c r="C2" s="48"/>
      <c r="D2" s="48"/>
      <c r="E2" s="48"/>
      <c r="F2" s="48"/>
      <c r="G2" s="48"/>
    </row>
    <row r="3" ht="13.5"/>
    <row r="4" spans="1:3" ht="13.5">
      <c r="A4" s="1" t="s">
        <v>0</v>
      </c>
      <c r="B4" s="4"/>
      <c r="C4" t="s">
        <v>4</v>
      </c>
    </row>
    <row r="5" ht="13.5">
      <c r="B5" t="s">
        <v>5</v>
      </c>
    </row>
    <row r="6" ht="13.5"/>
    <row r="7" spans="1:2" ht="13.5">
      <c r="A7" s="1" t="s">
        <v>0</v>
      </c>
      <c r="B7" t="s">
        <v>45</v>
      </c>
    </row>
    <row r="8" spans="2:10" ht="13.5">
      <c r="B8" t="s">
        <v>37</v>
      </c>
      <c r="J8" s="51"/>
    </row>
    <row r="9" ht="13.5">
      <c r="J9" s="51"/>
    </row>
    <row r="10" ht="13.5"/>
    <row r="11" spans="1:2" ht="13.5">
      <c r="A11" s="1" t="s">
        <v>22</v>
      </c>
      <c r="B11" t="s">
        <v>88</v>
      </c>
    </row>
    <row r="12" ht="13.5"/>
    <row r="13" spans="1:2" ht="13.5">
      <c r="A13" s="1" t="s">
        <v>0</v>
      </c>
      <c r="B13" s="54" t="s">
        <v>46</v>
      </c>
    </row>
    <row r="14" ht="13.5"/>
    <row r="15" spans="1:2" ht="13.5">
      <c r="A15" s="1" t="s">
        <v>0</v>
      </c>
      <c r="B15" t="s">
        <v>90</v>
      </c>
    </row>
    <row r="16" ht="13.5"/>
    <row r="17" spans="1:2" ht="13.5">
      <c r="A17" s="1" t="s">
        <v>89</v>
      </c>
      <c r="B17" t="s">
        <v>12</v>
      </c>
    </row>
    <row r="18" ht="13.5"/>
    <row r="19" spans="1:2" ht="13.5">
      <c r="A19" s="1" t="s">
        <v>0</v>
      </c>
      <c r="B19" t="s">
        <v>11</v>
      </c>
    </row>
    <row r="20" ht="13.5">
      <c r="B20" t="s">
        <v>23</v>
      </c>
    </row>
    <row r="22" spans="1:2" ht="13.5">
      <c r="A22" s="1" t="s">
        <v>0</v>
      </c>
      <c r="B22" s="54" t="s">
        <v>101</v>
      </c>
    </row>
    <row r="23" ht="13.5">
      <c r="B23" t="s">
        <v>53</v>
      </c>
    </row>
    <row r="24" ht="13.5"/>
    <row r="25" spans="1:2" ht="13.5">
      <c r="A25" s="1" t="s">
        <v>0</v>
      </c>
      <c r="B25" s="54" t="s">
        <v>47</v>
      </c>
    </row>
    <row r="26" ht="13.5"/>
    <row r="27" spans="1:2" ht="13.5">
      <c r="A27" s="1" t="s">
        <v>0</v>
      </c>
      <c r="B27" s="54" t="s">
        <v>48</v>
      </c>
    </row>
    <row r="28" ht="13.5"/>
    <row r="29" spans="1:2" ht="13.5">
      <c r="A29" s="1" t="s">
        <v>22</v>
      </c>
      <c r="B29" s="54" t="s">
        <v>52</v>
      </c>
    </row>
    <row r="30" ht="13.5"/>
    <row r="31" spans="1:2" ht="13.5">
      <c r="A31" s="1" t="s">
        <v>54</v>
      </c>
      <c r="B31" t="s">
        <v>86</v>
      </c>
    </row>
    <row r="32" ht="13.5"/>
    <row r="33" spans="1:2" ht="13.5">
      <c r="A33" s="1" t="s">
        <v>22</v>
      </c>
      <c r="B33" t="s">
        <v>41</v>
      </c>
    </row>
    <row r="34" ht="13.5"/>
    <row r="35" spans="1:2" ht="13.5">
      <c r="A35" s="1" t="s">
        <v>22</v>
      </c>
      <c r="B35" t="s">
        <v>55</v>
      </c>
    </row>
    <row r="37" spans="1:2" ht="13.5">
      <c r="A37" s="1" t="s">
        <v>38</v>
      </c>
      <c r="B37" t="s">
        <v>42</v>
      </c>
    </row>
    <row r="39" ht="13.5">
      <c r="B39" t="s">
        <v>39</v>
      </c>
    </row>
    <row r="40" ht="13.5">
      <c r="L40" s="53" t="s">
        <v>43</v>
      </c>
    </row>
    <row r="41" ht="13.5">
      <c r="L41" s="52" t="s">
        <v>87</v>
      </c>
    </row>
    <row r="42" ht="13.5">
      <c r="L42" s="52" t="s">
        <v>91</v>
      </c>
    </row>
    <row r="43" ht="13.5">
      <c r="L43" s="52" t="s">
        <v>94</v>
      </c>
    </row>
    <row r="44" ht="13.5">
      <c r="L44" s="52" t="s">
        <v>95</v>
      </c>
    </row>
    <row r="45" ht="13.5">
      <c r="L45" s="52" t="s">
        <v>96</v>
      </c>
    </row>
    <row r="46" ht="13.5">
      <c r="L46" s="52" t="s">
        <v>97</v>
      </c>
    </row>
    <row r="47" ht="13.5">
      <c r="L47" s="52" t="s">
        <v>100</v>
      </c>
    </row>
    <row r="48" ht="13.5">
      <c r="L48" s="52" t="s">
        <v>108</v>
      </c>
    </row>
  </sheetData>
  <sheetProtection sheet="1" objects="1" scenarios="1"/>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tabSelected="1" zoomScaleSheetLayoutView="100" zoomScalePageLayoutView="0" workbookViewId="0" topLeftCell="A1">
      <selection activeCell="B6" sqref="B6"/>
    </sheetView>
  </sheetViews>
  <sheetFormatPr defaultColWidth="9.00390625" defaultRowHeight="13.5"/>
  <cols>
    <col min="1" max="1" width="14.00390625" style="2" customWidth="1"/>
    <col min="2" max="2" width="8.875" style="2" customWidth="1"/>
    <col min="3" max="3" width="12.875" style="2" customWidth="1"/>
    <col min="4" max="4" width="16.00390625" style="2" customWidth="1"/>
    <col min="5" max="5" width="9.125" style="2" customWidth="1"/>
    <col min="6" max="6" width="18.00390625" style="2" customWidth="1"/>
    <col min="7" max="7" width="8.625" style="2" customWidth="1"/>
    <col min="8" max="16384" width="9.00390625" style="2" customWidth="1"/>
  </cols>
  <sheetData>
    <row r="1" spans="1:7" ht="20.25" customHeight="1">
      <c r="A1" s="96" t="s">
        <v>107</v>
      </c>
      <c r="B1" s="96"/>
      <c r="C1" s="96"/>
      <c r="D1" s="96"/>
      <c r="E1" s="96"/>
      <c r="F1" s="96"/>
      <c r="G1" s="96"/>
    </row>
    <row r="3" ht="14.25">
      <c r="A3" s="2" t="s">
        <v>1</v>
      </c>
    </row>
    <row r="4" ht="14.25">
      <c r="G4" s="8" t="s">
        <v>15</v>
      </c>
    </row>
    <row r="5" ht="14.25">
      <c r="G5" s="8"/>
    </row>
    <row r="6" spans="1:5" ht="14.25">
      <c r="A6" s="75" t="s">
        <v>106</v>
      </c>
      <c r="B6" s="62"/>
      <c r="C6" s="63" t="s">
        <v>2</v>
      </c>
      <c r="E6" s="7"/>
    </row>
    <row r="7" s="3" customFormat="1" ht="14.25"/>
    <row r="8" spans="1:14" ht="40.5" customHeight="1">
      <c r="A8" s="99" t="s">
        <v>9</v>
      </c>
      <c r="B8" s="5" t="s">
        <v>3</v>
      </c>
      <c r="C8" s="97"/>
      <c r="D8" s="98"/>
      <c r="E8" s="5" t="s">
        <v>6</v>
      </c>
      <c r="F8" s="97"/>
      <c r="G8" s="98"/>
      <c r="M8" s="68">
        <f>C8</f>
        <v>0</v>
      </c>
      <c r="N8" s="68">
        <f>F8</f>
        <v>0</v>
      </c>
    </row>
    <row r="9" spans="1:7" ht="40.5" customHeight="1">
      <c r="A9" s="100"/>
      <c r="B9" s="5" t="s">
        <v>7</v>
      </c>
      <c r="C9" s="87"/>
      <c r="D9" s="88"/>
      <c r="E9" s="9" t="s">
        <v>8</v>
      </c>
      <c r="F9" s="87"/>
      <c r="G9" s="88"/>
    </row>
    <row r="11" spans="1:7" ht="40.5" customHeight="1">
      <c r="A11" s="79" t="s">
        <v>14</v>
      </c>
      <c r="B11" s="80"/>
      <c r="C11" s="85"/>
      <c r="D11" s="86"/>
      <c r="E11" s="9" t="s">
        <v>8</v>
      </c>
      <c r="F11" s="87"/>
      <c r="G11" s="88"/>
    </row>
    <row r="12" ht="21" customHeight="1"/>
    <row r="13" spans="1:7" ht="30.75" customHeight="1">
      <c r="A13" s="57"/>
      <c r="B13" s="84" t="s">
        <v>73</v>
      </c>
      <c r="C13" s="81"/>
      <c r="D13" s="84" t="s">
        <v>74</v>
      </c>
      <c r="E13" s="81"/>
      <c r="F13" s="84" t="s">
        <v>75</v>
      </c>
      <c r="G13" s="81"/>
    </row>
    <row r="14" spans="1:7" ht="30.75" customHeight="1">
      <c r="A14" s="59" t="s">
        <v>76</v>
      </c>
      <c r="B14" s="64">
        <f>'(2)単'!I2</f>
        <v>0</v>
      </c>
      <c r="C14" s="58" t="s">
        <v>17</v>
      </c>
      <c r="D14" s="64">
        <f>'(2)単'!J2</f>
        <v>0</v>
      </c>
      <c r="E14" s="58" t="s">
        <v>17</v>
      </c>
      <c r="F14" s="82">
        <f>B14+D14+B15+D15</f>
        <v>0</v>
      </c>
      <c r="G14" s="81" t="s">
        <v>17</v>
      </c>
    </row>
    <row r="15" spans="1:7" ht="30.75" customHeight="1">
      <c r="A15" s="59" t="s">
        <v>77</v>
      </c>
      <c r="B15" s="64">
        <f>'(2)単'!K2</f>
        <v>0</v>
      </c>
      <c r="C15" s="58" t="s">
        <v>17</v>
      </c>
      <c r="D15" s="64">
        <f>'(2)単'!L2</f>
        <v>0</v>
      </c>
      <c r="E15" s="58" t="s">
        <v>17</v>
      </c>
      <c r="F15" s="83"/>
      <c r="G15" s="81"/>
    </row>
    <row r="16" spans="1:7" ht="30.75" customHeight="1">
      <c r="A16" s="59" t="s">
        <v>78</v>
      </c>
      <c r="B16" s="64">
        <f>'(3)複'!I2</f>
        <v>0</v>
      </c>
      <c r="C16" s="58" t="s">
        <v>20</v>
      </c>
      <c r="D16" s="64">
        <f>'(3)複'!J2</f>
        <v>0</v>
      </c>
      <c r="E16" s="58" t="s">
        <v>20</v>
      </c>
      <c r="F16" s="82">
        <f>B16+D16+B17+D17</f>
        <v>0</v>
      </c>
      <c r="G16" s="81" t="s">
        <v>20</v>
      </c>
    </row>
    <row r="17" spans="1:7" ht="30.75" customHeight="1">
      <c r="A17" s="59" t="s">
        <v>79</v>
      </c>
      <c r="B17" s="64">
        <f>'(3)複'!K2</f>
        <v>0</v>
      </c>
      <c r="C17" s="58" t="s">
        <v>20</v>
      </c>
      <c r="D17" s="64">
        <f>'(3)複'!L2</f>
        <v>0</v>
      </c>
      <c r="E17" s="58" t="s">
        <v>20</v>
      </c>
      <c r="F17" s="83"/>
      <c r="G17" s="81"/>
    </row>
    <row r="18" spans="1:7" ht="36" customHeight="1">
      <c r="A18" s="59" t="s">
        <v>80</v>
      </c>
      <c r="B18" s="64">
        <f>'(4)混合'!I2</f>
        <v>0</v>
      </c>
      <c r="C18" s="58" t="s">
        <v>20</v>
      </c>
      <c r="D18" s="64">
        <f>'(4)混合'!J2</f>
        <v>0</v>
      </c>
      <c r="E18" s="58" t="s">
        <v>20</v>
      </c>
      <c r="F18" s="65">
        <f>B18+D18</f>
        <v>0</v>
      </c>
      <c r="G18" s="58" t="s">
        <v>20</v>
      </c>
    </row>
    <row r="19" spans="1:7" ht="30.75" customHeight="1">
      <c r="A19" s="60"/>
      <c r="B19" s="60"/>
      <c r="C19" s="60"/>
      <c r="D19" s="60"/>
      <c r="E19" s="60"/>
      <c r="F19" s="60"/>
      <c r="G19" s="60"/>
    </row>
    <row r="20" spans="1:7" ht="30.75" customHeight="1">
      <c r="A20" s="90" t="s">
        <v>16</v>
      </c>
      <c r="B20" s="66">
        <f>D14+D15</f>
        <v>0</v>
      </c>
      <c r="C20" s="60" t="s">
        <v>102</v>
      </c>
      <c r="D20" s="61"/>
      <c r="E20" s="78" t="s">
        <v>75</v>
      </c>
      <c r="F20" s="94">
        <f>B20*1800+B21*2500</f>
        <v>0</v>
      </c>
      <c r="G20" s="92" t="s">
        <v>18</v>
      </c>
    </row>
    <row r="21" spans="1:7" ht="30.75" customHeight="1">
      <c r="A21" s="91"/>
      <c r="B21" s="66">
        <f>B14+B15</f>
        <v>0</v>
      </c>
      <c r="C21" s="60" t="s">
        <v>103</v>
      </c>
      <c r="D21" s="61"/>
      <c r="E21" s="78"/>
      <c r="F21" s="95"/>
      <c r="G21" s="93"/>
    </row>
    <row r="22" spans="1:7" ht="30.75" customHeight="1">
      <c r="A22" s="90" t="s">
        <v>19</v>
      </c>
      <c r="B22" s="66">
        <f>D16+D17+D18</f>
        <v>0</v>
      </c>
      <c r="C22" s="60" t="s">
        <v>104</v>
      </c>
      <c r="D22" s="61"/>
      <c r="E22" s="90" t="s">
        <v>75</v>
      </c>
      <c r="F22" s="94">
        <f>B22*3600+B23*5000</f>
        <v>0</v>
      </c>
      <c r="G22" s="92" t="s">
        <v>18</v>
      </c>
    </row>
    <row r="23" spans="1:7" ht="30.75" customHeight="1">
      <c r="A23" s="91"/>
      <c r="B23" s="66">
        <f>B16+B17+B18</f>
        <v>0</v>
      </c>
      <c r="C23" s="60" t="s">
        <v>105</v>
      </c>
      <c r="D23" s="61"/>
      <c r="E23" s="91"/>
      <c r="F23" s="95"/>
      <c r="G23" s="93"/>
    </row>
    <row r="24" spans="1:7" ht="30.75" customHeight="1">
      <c r="A24" s="74" t="s">
        <v>21</v>
      </c>
      <c r="B24" s="69">
        <f>B20+B21+B22*2+B23*2-'(2)単'!F2-'(2)単'!G2-'(3)複'!G2+'(2)単'!H2</f>
        <v>0</v>
      </c>
      <c r="C24" s="72" t="s">
        <v>81</v>
      </c>
      <c r="D24" s="73"/>
      <c r="E24" s="59" t="s">
        <v>75</v>
      </c>
      <c r="F24" s="67">
        <f>B24*100</f>
        <v>0</v>
      </c>
      <c r="G24" s="58" t="s">
        <v>18</v>
      </c>
    </row>
    <row r="25" spans="1:7" ht="30.75" customHeight="1">
      <c r="A25" s="84" t="s">
        <v>82</v>
      </c>
      <c r="B25" s="89"/>
      <c r="C25" s="89"/>
      <c r="D25" s="89"/>
      <c r="E25" s="81"/>
      <c r="F25" s="67">
        <f>F20+F22+F24</f>
        <v>0</v>
      </c>
      <c r="G25" s="58" t="s">
        <v>18</v>
      </c>
    </row>
  </sheetData>
  <sheetProtection sheet="1" objects="1" scenarios="1"/>
  <mergeCells count="25">
    <mergeCell ref="A1:G1"/>
    <mergeCell ref="C8:D8"/>
    <mergeCell ref="C9:D9"/>
    <mergeCell ref="A8:A9"/>
    <mergeCell ref="F8:G8"/>
    <mergeCell ref="F9:G9"/>
    <mergeCell ref="A25:E25"/>
    <mergeCell ref="A22:A23"/>
    <mergeCell ref="E22:E23"/>
    <mergeCell ref="A20:A21"/>
    <mergeCell ref="F14:F15"/>
    <mergeCell ref="G20:G21"/>
    <mergeCell ref="G22:G23"/>
    <mergeCell ref="F20:F21"/>
    <mergeCell ref="F22:F23"/>
    <mergeCell ref="E20:E21"/>
    <mergeCell ref="A11:B11"/>
    <mergeCell ref="G14:G15"/>
    <mergeCell ref="F16:F17"/>
    <mergeCell ref="G16:G17"/>
    <mergeCell ref="B13:C13"/>
    <mergeCell ref="D13:E13"/>
    <mergeCell ref="F13:G13"/>
    <mergeCell ref="C11:D11"/>
    <mergeCell ref="F11:G11"/>
  </mergeCells>
  <printOptions horizontalCentered="1"/>
  <pageMargins left="0.1968503937007874" right="0.1968503937007874" top="0.5905511811023623" bottom="0.5905511811023623" header="0.5118110236220472" footer="0.5118110236220472"/>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A3" sqref="A3"/>
    </sheetView>
  </sheetViews>
  <sheetFormatPr defaultColWidth="9.00390625" defaultRowHeight="19.5" customHeight="1"/>
  <cols>
    <col min="1" max="1" width="10.625" style="6" customWidth="1"/>
    <col min="2" max="2" width="12.625" style="6" customWidth="1"/>
    <col min="3" max="4" width="15.625" style="6" customWidth="1"/>
    <col min="5" max="5" width="20.625" style="6" customWidth="1"/>
    <col min="6" max="12" width="9.00390625" style="16" customWidth="1"/>
    <col min="13" max="17" width="3.625" style="50" customWidth="1"/>
  </cols>
  <sheetData>
    <row r="1" spans="1:17" ht="30" customHeight="1">
      <c r="A1" s="101" t="s">
        <v>83</v>
      </c>
      <c r="B1" s="102"/>
      <c r="C1" s="102"/>
      <c r="D1" s="102"/>
      <c r="E1" s="103"/>
      <c r="F1" s="16" t="s">
        <v>71</v>
      </c>
      <c r="G1" s="16" t="s">
        <v>68</v>
      </c>
      <c r="H1" s="16" t="s">
        <v>69</v>
      </c>
      <c r="I1" s="56" t="s">
        <v>28</v>
      </c>
      <c r="J1" s="56" t="s">
        <v>59</v>
      </c>
      <c r="K1" s="56" t="s">
        <v>60</v>
      </c>
      <c r="L1" s="56" t="s">
        <v>61</v>
      </c>
      <c r="Q1" s="50">
        <f ca="1">IF(INDIRECT("E1")="","",INDIRECT("E1"))</f>
      </c>
    </row>
    <row r="2" spans="1:12" ht="30" customHeight="1">
      <c r="A2" s="10" t="s">
        <v>56</v>
      </c>
      <c r="B2" s="11" t="s">
        <v>98</v>
      </c>
      <c r="C2" s="11" t="s">
        <v>13</v>
      </c>
      <c r="D2" s="12" t="s">
        <v>10</v>
      </c>
      <c r="E2" s="13" t="s">
        <v>51</v>
      </c>
      <c r="F2" s="16">
        <f>COUNTIF(F3:F42,"●")</f>
        <v>0</v>
      </c>
      <c r="G2" s="16">
        <f>COUNTIF(G3:G42,"●")</f>
        <v>0</v>
      </c>
      <c r="H2" s="16">
        <f>COUNTIF(H3:H42,"◎")</f>
        <v>0</v>
      </c>
      <c r="I2" s="16">
        <f>COUNTIF(A:A,"男子単")</f>
        <v>0</v>
      </c>
      <c r="J2" s="16">
        <f>COUNTIF(A:A,"男子単(小中高)")</f>
        <v>0</v>
      </c>
      <c r="K2" s="16">
        <f>COUNTIF(A:A,"女子単")</f>
        <v>0</v>
      </c>
      <c r="L2" s="16">
        <f>COUNTIF(A:A,"女子単(小中高)")</f>
        <v>0</v>
      </c>
    </row>
    <row r="3" spans="1:17" ht="19.5" customHeight="1">
      <c r="A3" s="45"/>
      <c r="B3" s="46"/>
      <c r="C3" s="46"/>
      <c r="D3" s="46"/>
      <c r="E3" s="47"/>
      <c r="F3" s="16">
        <f>IF(N3="","",IF(ISERROR(VLOOKUP(N3,'(3)複'!N:N,1,FALSE)),"","●"))</f>
      </c>
      <c r="G3" s="16">
        <f>IF(N3="","",IF(ISERROR(VLOOKUP(N3,'(4)混合'!N:N,1,FALSE)),"","●"))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45"/>
      <c r="B4" s="55"/>
      <c r="C4" s="46"/>
      <c r="D4" s="46"/>
      <c r="E4" s="47"/>
      <c r="F4" s="16">
        <f>IF(N4="","",IF(ISERROR(VLOOKUP(N4,'(3)複'!N:N,1,FALSE)),"","●"))</f>
      </c>
      <c r="G4" s="16">
        <f>IF(N4="","",IF(ISERROR(VLOOKUP(N4,'(4)混合'!N:N,1,FALSE)),"","●"))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45"/>
      <c r="B5" s="46"/>
      <c r="C5" s="46"/>
      <c r="D5" s="46"/>
      <c r="E5" s="47"/>
      <c r="F5" s="16">
        <f>IF(N5="","",IF(ISERROR(VLOOKUP(N5,'(3)複'!N:N,1,FALSE)),"","●"))</f>
      </c>
      <c r="G5" s="16">
        <f>IF(N5="","",IF(ISERROR(VLOOKUP(N5,'(4)混合'!N:N,1,FALSE)),"","●"))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45"/>
      <c r="B6" s="46"/>
      <c r="C6" s="46"/>
      <c r="D6" s="46"/>
      <c r="E6" s="47"/>
      <c r="F6" s="16">
        <f>IF(N6="","",IF(ISERROR(VLOOKUP(N6,'(3)複'!N:N,1,FALSE)),"","●"))</f>
      </c>
      <c r="G6" s="16">
        <f>IF(N6="","",IF(ISERROR(VLOOKUP(N6,'(4)混合'!N:N,1,FALSE)),"","●"))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45"/>
      <c r="B7" s="55"/>
      <c r="C7" s="46"/>
      <c r="D7" s="46"/>
      <c r="E7" s="47"/>
      <c r="F7" s="16">
        <f>IF(N7="","",IF(ISERROR(VLOOKUP(N7,'(3)複'!N:N,1,FALSE)),"","●"))</f>
      </c>
      <c r="G7" s="16">
        <f>IF(N7="","",IF(ISERROR(VLOOKUP(N7,'(4)混合'!N:N,1,FALSE)),"","●"))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45"/>
      <c r="B8" s="46"/>
      <c r="C8" s="46"/>
      <c r="D8" s="46"/>
      <c r="E8" s="47"/>
      <c r="F8" s="16">
        <f>IF(N8="","",IF(ISERROR(VLOOKUP(N8,'(3)複'!N:N,1,FALSE)),"","●"))</f>
      </c>
      <c r="G8" s="16">
        <f>IF(N8="","",IF(ISERROR(VLOOKUP(N8,'(4)混合'!N:N,1,FALSE)),"","●"))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45"/>
      <c r="B9" s="46"/>
      <c r="C9" s="46"/>
      <c r="D9" s="46"/>
      <c r="E9" s="47"/>
      <c r="F9" s="16">
        <f>IF(N9="","",IF(ISERROR(VLOOKUP(N9,'(3)複'!N:N,1,FALSE)),"","●"))</f>
      </c>
      <c r="G9" s="16">
        <f>IF(N9="","",IF(ISERROR(VLOOKUP(N9,'(4)混合'!N:N,1,FALSE)),"","●"))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45"/>
      <c r="B10" s="55"/>
      <c r="C10" s="46"/>
      <c r="D10" s="46"/>
      <c r="E10" s="47"/>
      <c r="F10" s="16">
        <f>IF(N10="","",IF(ISERROR(VLOOKUP(N10,'(3)複'!N:N,1,FALSE)),"","●"))</f>
      </c>
      <c r="G10" s="16">
        <f>IF(N10="","",IF(ISERROR(VLOOKUP(N10,'(4)混合'!N:N,1,FALSE)),"","●"))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45"/>
      <c r="B11" s="46"/>
      <c r="C11" s="46"/>
      <c r="D11" s="46"/>
      <c r="E11" s="47"/>
      <c r="F11" s="16">
        <f>IF(N11="","",IF(ISERROR(VLOOKUP(N11,'(3)複'!N:N,1,FALSE)),"","●"))</f>
      </c>
      <c r="G11" s="16">
        <f>IF(N11="","",IF(ISERROR(VLOOKUP(N11,'(4)混合'!N:N,1,FALSE)),"","●"))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45"/>
      <c r="B12" s="46"/>
      <c r="C12" s="46"/>
      <c r="D12" s="46"/>
      <c r="E12" s="47"/>
      <c r="F12" s="16">
        <f>IF(N12="","",IF(ISERROR(VLOOKUP(N12,'(3)複'!N:N,1,FALSE)),"","●"))</f>
      </c>
      <c r="G12" s="16">
        <f>IF(N12="","",IF(ISERROR(VLOOKUP(N12,'(4)混合'!N:N,1,FALSE)),"","●"))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45"/>
      <c r="B13" s="55"/>
      <c r="C13" s="46"/>
      <c r="D13" s="46"/>
      <c r="E13" s="47"/>
      <c r="F13" s="16">
        <f>IF(N13="","",IF(ISERROR(VLOOKUP(N13,'(3)複'!N:N,1,FALSE)),"","●"))</f>
      </c>
      <c r="G13" s="16">
        <f>IF(N13="","",IF(ISERROR(VLOOKUP(N13,'(4)混合'!N:N,1,FALSE)),"","●"))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45"/>
      <c r="B14" s="46"/>
      <c r="C14" s="46"/>
      <c r="D14" s="46"/>
      <c r="E14" s="47"/>
      <c r="F14" s="16">
        <f>IF(N14="","",IF(ISERROR(VLOOKUP(N14,'(3)複'!N:N,1,FALSE)),"","●"))</f>
      </c>
      <c r="G14" s="16">
        <f>IF(N14="","",IF(ISERROR(VLOOKUP(N14,'(4)混合'!N:N,1,FALSE)),"","●"))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45"/>
      <c r="B15" s="46"/>
      <c r="C15" s="46"/>
      <c r="D15" s="46"/>
      <c r="E15" s="47"/>
      <c r="F15" s="16">
        <f>IF(N15="","",IF(ISERROR(VLOOKUP(N15,'(3)複'!N:N,1,FALSE)),"","●"))</f>
      </c>
      <c r="G15" s="16">
        <f>IF(N15="","",IF(ISERROR(VLOOKUP(N15,'(4)混合'!N:N,1,FALSE)),"","●"))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45"/>
      <c r="B16" s="55"/>
      <c r="C16" s="46"/>
      <c r="D16" s="46"/>
      <c r="E16" s="47"/>
      <c r="F16" s="16">
        <f>IF(N16="","",IF(ISERROR(VLOOKUP(N16,'(3)複'!N:N,1,FALSE)),"","●"))</f>
      </c>
      <c r="G16" s="16">
        <f>IF(N16="","",IF(ISERROR(VLOOKUP(N16,'(4)混合'!N:N,1,FALSE)),"","●"))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45"/>
      <c r="B17" s="46"/>
      <c r="C17" s="46"/>
      <c r="D17" s="46"/>
      <c r="E17" s="47"/>
      <c r="F17" s="16">
        <f>IF(N17="","",IF(ISERROR(VLOOKUP(N17,'(3)複'!N:N,1,FALSE)),"","●"))</f>
      </c>
      <c r="G17" s="16">
        <f>IF(N17="","",IF(ISERROR(VLOOKUP(N17,'(4)混合'!N:N,1,FALSE)),"","●"))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45"/>
      <c r="B18" s="46"/>
      <c r="C18" s="46"/>
      <c r="D18" s="46"/>
      <c r="E18" s="47"/>
      <c r="F18" s="16">
        <f>IF(N18="","",IF(ISERROR(VLOOKUP(N18,'(3)複'!N:N,1,FALSE)),"","●"))</f>
      </c>
      <c r="G18" s="16">
        <f>IF(N18="","",IF(ISERROR(VLOOKUP(N18,'(4)混合'!N:N,1,FALSE)),"","●"))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45"/>
      <c r="B19" s="46"/>
      <c r="C19" s="46"/>
      <c r="D19" s="46"/>
      <c r="E19" s="47"/>
      <c r="F19" s="16">
        <f>IF(N19="","",IF(ISERROR(VLOOKUP(N19,'(3)複'!N:N,1,FALSE)),"","●"))</f>
      </c>
      <c r="G19" s="16">
        <f>IF(N19="","",IF(ISERROR(VLOOKUP(N19,'(4)混合'!N:N,1,FALSE)),"","●"))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45"/>
      <c r="B20" s="46"/>
      <c r="C20" s="46"/>
      <c r="D20" s="46"/>
      <c r="E20" s="47"/>
      <c r="F20" s="16">
        <f>IF(N20="","",IF(ISERROR(VLOOKUP(N20,'(3)複'!N:N,1,FALSE)),"","●"))</f>
      </c>
      <c r="G20" s="16">
        <f>IF(N20="","",IF(ISERROR(VLOOKUP(N20,'(4)混合'!N:N,1,FALSE)),"","●"))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45"/>
      <c r="B21" s="46"/>
      <c r="C21" s="46"/>
      <c r="D21" s="46"/>
      <c r="E21" s="47"/>
      <c r="F21" s="16">
        <f>IF(N21="","",IF(ISERROR(VLOOKUP(N21,'(3)複'!N:N,1,FALSE)),"","●"))</f>
      </c>
      <c r="G21" s="16">
        <f>IF(N21="","",IF(ISERROR(VLOOKUP(N21,'(4)混合'!N:N,1,FALSE)),"","●"))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45"/>
      <c r="B22" s="46"/>
      <c r="C22" s="46"/>
      <c r="D22" s="46"/>
      <c r="E22" s="47"/>
      <c r="F22" s="16">
        <f>IF(N22="","",IF(ISERROR(VLOOKUP(N22,'(3)複'!N:N,1,FALSE)),"","●"))</f>
      </c>
      <c r="G22" s="16">
        <f>IF(N22="","",IF(ISERROR(VLOOKUP(N22,'(4)混合'!N:N,1,FALSE)),"","●"))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45"/>
      <c r="B23" s="46"/>
      <c r="C23" s="46"/>
      <c r="D23" s="46"/>
      <c r="E23" s="47"/>
      <c r="F23" s="16">
        <f>IF(N23="","",IF(ISERROR(VLOOKUP(N23,'(3)複'!N:N,1,FALSE)),"","●"))</f>
      </c>
      <c r="G23" s="16">
        <f>IF(N23="","",IF(ISERROR(VLOOKUP(N23,'(4)混合'!N:N,1,FALSE)),"","●"))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45"/>
      <c r="B24" s="46"/>
      <c r="C24" s="46"/>
      <c r="D24" s="46"/>
      <c r="E24" s="47"/>
      <c r="F24" s="16">
        <f>IF(N24="","",IF(ISERROR(VLOOKUP(N24,'(3)複'!N:N,1,FALSE)),"","●"))</f>
      </c>
      <c r="G24" s="16">
        <f>IF(N24="","",IF(ISERROR(VLOOKUP(N24,'(4)混合'!N:N,1,FALSE)),"","●"))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45"/>
      <c r="B25" s="46"/>
      <c r="C25" s="46"/>
      <c r="D25" s="46"/>
      <c r="E25" s="47"/>
      <c r="F25" s="16">
        <f>IF(N25="","",IF(ISERROR(VLOOKUP(N25,'(3)複'!N:N,1,FALSE)),"","●"))</f>
      </c>
      <c r="G25" s="16">
        <f>IF(N25="","",IF(ISERROR(VLOOKUP(N25,'(4)混合'!N:N,1,FALSE)),"","●"))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45"/>
      <c r="B26" s="46"/>
      <c r="C26" s="46"/>
      <c r="D26" s="46"/>
      <c r="E26" s="47"/>
      <c r="F26" s="16">
        <f>IF(N26="","",IF(ISERROR(VLOOKUP(N26,'(3)複'!N:N,1,FALSE)),"","●"))</f>
      </c>
      <c r="G26" s="16">
        <f>IF(N26="","",IF(ISERROR(VLOOKUP(N26,'(4)混合'!N:N,1,FALSE)),"","●"))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45"/>
      <c r="B27" s="46"/>
      <c r="C27" s="46"/>
      <c r="D27" s="46"/>
      <c r="E27" s="47"/>
      <c r="F27" s="16">
        <f>IF(N27="","",IF(ISERROR(VLOOKUP(N27,'(3)複'!N:N,1,FALSE)),"","●"))</f>
      </c>
      <c r="G27" s="16">
        <f>IF(N27="","",IF(ISERROR(VLOOKUP(N27,'(4)混合'!N:N,1,FALSE)),"","●"))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45"/>
      <c r="B28" s="46"/>
      <c r="C28" s="46"/>
      <c r="D28" s="46"/>
      <c r="E28" s="47"/>
      <c r="F28" s="16">
        <f>IF(N28="","",IF(ISERROR(VLOOKUP(N28,'(3)複'!N:N,1,FALSE)),"","●"))</f>
      </c>
      <c r="G28" s="16">
        <f>IF(N28="","",IF(ISERROR(VLOOKUP(N28,'(4)混合'!N:N,1,FALSE)),"","●"))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45"/>
      <c r="B29" s="46"/>
      <c r="C29" s="46"/>
      <c r="D29" s="46"/>
      <c r="E29" s="47"/>
      <c r="F29" s="16">
        <f>IF(N29="","",IF(ISERROR(VLOOKUP(N29,'(3)複'!N:N,1,FALSE)),"","●"))</f>
      </c>
      <c r="G29" s="16">
        <f>IF(N29="","",IF(ISERROR(VLOOKUP(N29,'(4)混合'!N:N,1,FALSE)),"","●"))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45"/>
      <c r="B30" s="46"/>
      <c r="C30" s="46"/>
      <c r="D30" s="46"/>
      <c r="E30" s="47"/>
      <c r="F30" s="16">
        <f>IF(N30="","",IF(ISERROR(VLOOKUP(N30,'(3)複'!N:N,1,FALSE)),"","●"))</f>
      </c>
      <c r="G30" s="16">
        <f>IF(N30="","",IF(ISERROR(VLOOKUP(N30,'(4)混合'!N:N,1,FALSE)),"","●"))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45"/>
      <c r="B31" s="46"/>
      <c r="C31" s="46"/>
      <c r="D31" s="46"/>
      <c r="E31" s="47"/>
      <c r="F31" s="16">
        <f>IF(N31="","",IF(ISERROR(VLOOKUP(N31,'(3)複'!N:N,1,FALSE)),"","●"))</f>
      </c>
      <c r="G31" s="16">
        <f>IF(N31="","",IF(ISERROR(VLOOKUP(N31,'(4)混合'!N:N,1,FALSE)),"","●"))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45"/>
      <c r="B32" s="46"/>
      <c r="C32" s="46"/>
      <c r="D32" s="46"/>
      <c r="E32" s="47"/>
      <c r="F32" s="16">
        <f>IF(N32="","",IF(ISERROR(VLOOKUP(N32,'(3)複'!N:N,1,FALSE)),"","●"))</f>
      </c>
      <c r="G32" s="16">
        <f>IF(N32="","",IF(ISERROR(VLOOKUP(N32,'(4)混合'!N:N,1,FALSE)),"","●"))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45"/>
      <c r="B33" s="46"/>
      <c r="C33" s="46"/>
      <c r="D33" s="46"/>
      <c r="E33" s="47"/>
      <c r="F33" s="16">
        <f>IF(N33="","",IF(ISERROR(VLOOKUP(N33,'(3)複'!N:N,1,FALSE)),"","●"))</f>
      </c>
      <c r="G33" s="16">
        <f>IF(N33="","",IF(ISERROR(VLOOKUP(N33,'(4)混合'!N:N,1,FALSE)),"","●"))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45"/>
      <c r="B34" s="46"/>
      <c r="C34" s="46"/>
      <c r="D34" s="46"/>
      <c r="E34" s="47"/>
      <c r="F34" s="16">
        <f>IF(N34="","",IF(ISERROR(VLOOKUP(N34,'(3)複'!N:N,1,FALSE)),"","●"))</f>
      </c>
      <c r="G34" s="16">
        <f>IF(N34="","",IF(ISERROR(VLOOKUP(N34,'(4)混合'!N:N,1,FALSE)),"","●"))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45"/>
      <c r="B35" s="46"/>
      <c r="C35" s="46"/>
      <c r="D35" s="46"/>
      <c r="E35" s="47"/>
      <c r="F35" s="16">
        <f>IF(N35="","",IF(ISERROR(VLOOKUP(N35,'(3)複'!N:N,1,FALSE)),"","●"))</f>
      </c>
      <c r="G35" s="16">
        <f>IF(N35="","",IF(ISERROR(VLOOKUP(N35,'(4)混合'!N:N,1,FALSE)),"","●"))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45"/>
      <c r="B36" s="46"/>
      <c r="C36" s="46"/>
      <c r="D36" s="46"/>
      <c r="E36" s="47"/>
      <c r="F36" s="16">
        <f>IF(N36="","",IF(ISERROR(VLOOKUP(N36,'(3)複'!N:N,1,FALSE)),"","●"))</f>
      </c>
      <c r="G36" s="16">
        <f>IF(N36="","",IF(ISERROR(VLOOKUP(N36,'(4)混合'!N:N,1,FALSE)),"","●"))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45"/>
      <c r="B37" s="46"/>
      <c r="C37" s="46"/>
      <c r="D37" s="46"/>
      <c r="E37" s="47"/>
      <c r="F37" s="16">
        <f>IF(N37="","",IF(ISERROR(VLOOKUP(N37,'(3)複'!N:N,1,FALSE)),"","●"))</f>
      </c>
      <c r="G37" s="16">
        <f>IF(N37="","",IF(ISERROR(VLOOKUP(N37,'(4)混合'!N:N,1,FALSE)),"","●"))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45"/>
      <c r="B38" s="46"/>
      <c r="C38" s="46"/>
      <c r="D38" s="46"/>
      <c r="E38" s="47"/>
      <c r="F38" s="16">
        <f>IF(N38="","",IF(ISERROR(VLOOKUP(N38,'(3)複'!N:N,1,FALSE)),"","●"))</f>
      </c>
      <c r="G38" s="16">
        <f>IF(N38="","",IF(ISERROR(VLOOKUP(N38,'(4)混合'!N:N,1,FALSE)),"","●"))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45"/>
      <c r="B39" s="46"/>
      <c r="C39" s="46"/>
      <c r="D39" s="46"/>
      <c r="E39" s="47"/>
      <c r="F39" s="16">
        <f>IF(N39="","",IF(ISERROR(VLOOKUP(N39,'(3)複'!N:N,1,FALSE)),"","●"))</f>
      </c>
      <c r="G39" s="16">
        <f>IF(N39="","",IF(ISERROR(VLOOKUP(N39,'(4)混合'!N:N,1,FALSE)),"","●"))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45"/>
      <c r="B40" s="46"/>
      <c r="C40" s="46"/>
      <c r="D40" s="46"/>
      <c r="E40" s="47"/>
      <c r="F40" s="16">
        <f>IF(N40="","",IF(ISERROR(VLOOKUP(N40,'(3)複'!N:N,1,FALSE)),"","●"))</f>
      </c>
      <c r="G40" s="16">
        <f>IF(N40="","",IF(ISERROR(VLOOKUP(N40,'(4)混合'!N:N,1,FALSE)),"","●"))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45"/>
      <c r="B41" s="46"/>
      <c r="C41" s="46"/>
      <c r="D41" s="46"/>
      <c r="E41" s="47"/>
      <c r="F41" s="16">
        <f>IF(N41="","",IF(ISERROR(VLOOKUP(N41,'(3)複'!N:N,1,FALSE)),"","●"))</f>
      </c>
      <c r="G41" s="16">
        <f>IF(N41="","",IF(ISERROR(VLOOKUP(N41,'(4)混合'!N:N,1,FALSE)),"","●"))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45"/>
      <c r="B42" s="46"/>
      <c r="C42" s="46"/>
      <c r="D42" s="46"/>
      <c r="E42" s="47"/>
      <c r="F42" s="16">
        <f>IF(N42="","",IF(ISERROR(VLOOKUP(N42,'(3)複'!N:N,1,FALSE)),"","●"))</f>
      </c>
      <c r="G42" s="16">
        <f>IF(N42="","",IF(ISERROR(VLOOKUP(N42,'(4)混合'!N:N,1,FALSE)),"","●"))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sheet="1" objects="1" scenarios="1"/>
  <mergeCells count="1">
    <mergeCell ref="A1:E1"/>
  </mergeCells>
  <dataValidations count="2">
    <dataValidation allowBlank="1" showInputMessage="1" showErrorMessage="1" imeMode="disabled" sqref="B3:B42"/>
    <dataValidation type="list" allowBlank="1" showInputMessage="1" showErrorMessage="1" sqref="A3:A42">
      <formula1>"男子単(小中高),女子単(小中高),男子単,女子単"</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B2" sqref="B2"/>
    </sheetView>
  </sheetViews>
  <sheetFormatPr defaultColWidth="9.00390625" defaultRowHeight="19.5" customHeight="1"/>
  <cols>
    <col min="1" max="1" width="10.625" style="0" customWidth="1"/>
    <col min="2" max="2" width="12.625" style="0" customWidth="1"/>
    <col min="3" max="4" width="15.625" style="0" customWidth="1"/>
    <col min="5" max="5" width="20.625" style="0" customWidth="1"/>
    <col min="6" max="12" width="9.00390625" style="16" customWidth="1"/>
    <col min="13" max="17" width="4.625" style="50" customWidth="1"/>
  </cols>
  <sheetData>
    <row r="1" spans="1:17" ht="30" customHeight="1">
      <c r="A1" s="106" t="s">
        <v>84</v>
      </c>
      <c r="B1" s="107"/>
      <c r="C1" s="107"/>
      <c r="D1" s="107"/>
      <c r="E1" s="108"/>
      <c r="F1" s="16" t="s">
        <v>67</v>
      </c>
      <c r="G1" s="16" t="s">
        <v>68</v>
      </c>
      <c r="H1" s="16" t="s">
        <v>69</v>
      </c>
      <c r="I1" s="56" t="s">
        <v>70</v>
      </c>
      <c r="J1" s="56" t="s">
        <v>62</v>
      </c>
      <c r="K1" s="56" t="s">
        <v>64</v>
      </c>
      <c r="L1" s="56" t="s">
        <v>63</v>
      </c>
      <c r="Q1" s="50">
        <f ca="1">IF(INDIRECT("E1")="","",INDIRECT("E1"))</f>
      </c>
    </row>
    <row r="2" spans="1:12" ht="30" customHeight="1">
      <c r="A2" s="10" t="s">
        <v>49</v>
      </c>
      <c r="B2" s="11" t="s">
        <v>98</v>
      </c>
      <c r="C2" s="11" t="s">
        <v>13</v>
      </c>
      <c r="D2" s="12" t="s">
        <v>10</v>
      </c>
      <c r="E2" s="13" t="s">
        <v>50</v>
      </c>
      <c r="F2" s="16">
        <f>COUNTIF(F3:F42,"●")</f>
        <v>0</v>
      </c>
      <c r="G2" s="16">
        <f>COUNTIF(G3:G42,"●")</f>
        <v>0</v>
      </c>
      <c r="H2" s="16">
        <f>COUNTIF(H3:H42,"◎")</f>
        <v>0</v>
      </c>
      <c r="I2" s="16">
        <f>COUNTIF(A:A,"男子複")</f>
        <v>0</v>
      </c>
      <c r="J2" s="16">
        <f>COUNTIF(A:A,"男子複(小中高)")</f>
        <v>0</v>
      </c>
      <c r="K2" s="16">
        <f>COUNTIF(A:A,"女子複")</f>
        <v>0</v>
      </c>
      <c r="L2" s="16">
        <f>COUNTIF(A:A,"女子複(小中高)")</f>
        <v>0</v>
      </c>
    </row>
    <row r="3" spans="1:17" ht="19.5" customHeight="1">
      <c r="A3" s="104"/>
      <c r="B3" s="41"/>
      <c r="C3" s="41"/>
      <c r="D3" s="41"/>
      <c r="E3" s="42"/>
      <c r="F3" s="16">
        <f>IF(N3="","",IF(ISERROR(VLOOKUP(N3,'(2)単'!N:N,1,FALSE)),"","●"))</f>
      </c>
      <c r="G3" s="16">
        <f>IF(N3="","",IF(ISERROR(VLOOKUP(N3,'(4)混合'!N:N,1,FALSE)),"","●"))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105"/>
      <c r="B4" s="55"/>
      <c r="C4" s="43"/>
      <c r="D4" s="43"/>
      <c r="E4" s="44"/>
      <c r="F4" s="16">
        <f>IF(N4="","",IF(ISERROR(VLOOKUP(N4,'(2)単'!N:N,1,FALSE)),"","●"))</f>
      </c>
      <c r="G4" s="16">
        <f>IF(N4="","",IF(ISERROR(VLOOKUP(N4,'(4)混合'!N:N,1,FALSE)),"","●"))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104"/>
      <c r="B5" s="41"/>
      <c r="C5" s="41"/>
      <c r="D5" s="41"/>
      <c r="E5" s="42"/>
      <c r="F5" s="16">
        <f>IF(N5="","",IF(ISERROR(VLOOKUP(N5,'(2)単'!N:N,1,FALSE)),"","●"))</f>
      </c>
      <c r="G5" s="16">
        <f>IF(N5="","",IF(ISERROR(VLOOKUP(N5,'(4)混合'!N:N,1,FALSE)),"","●"))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105"/>
      <c r="B6" s="43"/>
      <c r="C6" s="43"/>
      <c r="D6" s="43"/>
      <c r="E6" s="44"/>
      <c r="F6" s="16">
        <f>IF(N6="","",IF(ISERROR(VLOOKUP(N6,'(2)単'!N:N,1,FALSE)),"","●"))</f>
      </c>
      <c r="G6" s="16">
        <f>IF(N6="","",IF(ISERROR(VLOOKUP(N6,'(4)混合'!N:N,1,FALSE)),"","●"))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104"/>
      <c r="B7" s="41"/>
      <c r="C7" s="41"/>
      <c r="D7" s="41"/>
      <c r="E7" s="42"/>
      <c r="F7" s="16">
        <f>IF(N7="","",IF(ISERROR(VLOOKUP(N7,'(2)単'!N:N,1,FALSE)),"","●"))</f>
      </c>
      <c r="G7" s="16">
        <f>IF(N7="","",IF(ISERROR(VLOOKUP(N7,'(4)混合'!N:N,1,FALSE)),"","●"))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105"/>
      <c r="B8" s="43"/>
      <c r="C8" s="43"/>
      <c r="D8" s="43"/>
      <c r="E8" s="44"/>
      <c r="F8" s="16">
        <f>IF(N8="","",IF(ISERROR(VLOOKUP(N8,'(2)単'!N:N,1,FALSE)),"","●"))</f>
      </c>
      <c r="G8" s="16">
        <f>IF(N8="","",IF(ISERROR(VLOOKUP(N8,'(4)混合'!N:N,1,FALSE)),"","●"))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104"/>
      <c r="B9" s="41"/>
      <c r="C9" s="41"/>
      <c r="D9" s="41"/>
      <c r="E9" s="42"/>
      <c r="F9" s="16">
        <f>IF(N9="","",IF(ISERROR(VLOOKUP(N9,'(2)単'!N:N,1,FALSE)),"","●"))</f>
      </c>
      <c r="G9" s="16">
        <f>IF(N9="","",IF(ISERROR(VLOOKUP(N9,'(4)混合'!N:N,1,FALSE)),"","●"))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105"/>
      <c r="B10" s="43"/>
      <c r="C10" s="43"/>
      <c r="D10" s="43"/>
      <c r="E10" s="44"/>
      <c r="F10" s="16">
        <f>IF(N10="","",IF(ISERROR(VLOOKUP(N10,'(2)単'!N:N,1,FALSE)),"","●"))</f>
      </c>
      <c r="G10" s="16">
        <f>IF(N10="","",IF(ISERROR(VLOOKUP(N10,'(4)混合'!N:N,1,FALSE)),"","●"))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104"/>
      <c r="B11" s="41"/>
      <c r="C11" s="41"/>
      <c r="D11" s="41"/>
      <c r="E11" s="42"/>
      <c r="F11" s="16">
        <f>IF(N11="","",IF(ISERROR(VLOOKUP(N11,'(2)単'!N:N,1,FALSE)),"","●"))</f>
      </c>
      <c r="G11" s="16">
        <f>IF(N11="","",IF(ISERROR(VLOOKUP(N11,'(4)混合'!N:N,1,FALSE)),"","●"))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105"/>
      <c r="B12" s="43"/>
      <c r="C12" s="43"/>
      <c r="D12" s="43"/>
      <c r="E12" s="44"/>
      <c r="F12" s="16">
        <f>IF(N12="","",IF(ISERROR(VLOOKUP(N12,'(2)単'!N:N,1,FALSE)),"","●"))</f>
      </c>
      <c r="G12" s="16">
        <f>IF(N12="","",IF(ISERROR(VLOOKUP(N12,'(4)混合'!N:N,1,FALSE)),"","●"))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104"/>
      <c r="B13" s="41"/>
      <c r="C13" s="41"/>
      <c r="D13" s="41"/>
      <c r="E13" s="42"/>
      <c r="F13" s="16">
        <f>IF(N13="","",IF(ISERROR(VLOOKUP(N13,'(2)単'!N:N,1,FALSE)),"","●"))</f>
      </c>
      <c r="G13" s="16">
        <f>IF(N13="","",IF(ISERROR(VLOOKUP(N13,'(4)混合'!N:N,1,FALSE)),"","●"))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105"/>
      <c r="B14" s="43"/>
      <c r="C14" s="43"/>
      <c r="D14" s="43"/>
      <c r="E14" s="44"/>
      <c r="F14" s="16">
        <f>IF(N14="","",IF(ISERROR(VLOOKUP(N14,'(2)単'!N:N,1,FALSE)),"","●"))</f>
      </c>
      <c r="G14" s="16">
        <f>IF(N14="","",IF(ISERROR(VLOOKUP(N14,'(4)混合'!N:N,1,FALSE)),"","●"))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104"/>
      <c r="B15" s="41"/>
      <c r="C15" s="41"/>
      <c r="D15" s="41"/>
      <c r="E15" s="42"/>
      <c r="F15" s="16">
        <f>IF(N15="","",IF(ISERROR(VLOOKUP(N15,'(2)単'!N:N,1,FALSE)),"","●"))</f>
      </c>
      <c r="G15" s="16">
        <f>IF(N15="","",IF(ISERROR(VLOOKUP(N15,'(4)混合'!N:N,1,FALSE)),"","●"))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105"/>
      <c r="B16" s="43"/>
      <c r="C16" s="43"/>
      <c r="D16" s="43"/>
      <c r="E16" s="44"/>
      <c r="F16" s="16">
        <f>IF(N16="","",IF(ISERROR(VLOOKUP(N16,'(2)単'!N:N,1,FALSE)),"","●"))</f>
      </c>
      <c r="G16" s="16">
        <f>IF(N16="","",IF(ISERROR(VLOOKUP(N16,'(4)混合'!N:N,1,FALSE)),"","●"))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104"/>
      <c r="B17" s="41"/>
      <c r="C17" s="41"/>
      <c r="D17" s="41"/>
      <c r="E17" s="42"/>
      <c r="F17" s="16">
        <f>IF(N17="","",IF(ISERROR(VLOOKUP(N17,'(2)単'!N:N,1,FALSE)),"","●"))</f>
      </c>
      <c r="G17" s="16">
        <f>IF(N17="","",IF(ISERROR(VLOOKUP(N17,'(4)混合'!N:N,1,FALSE)),"","●"))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105"/>
      <c r="B18" s="43"/>
      <c r="C18" s="43"/>
      <c r="D18" s="43"/>
      <c r="E18" s="44"/>
      <c r="F18" s="16">
        <f>IF(N18="","",IF(ISERROR(VLOOKUP(N18,'(2)単'!N:N,1,FALSE)),"","●"))</f>
      </c>
      <c r="G18" s="16">
        <f>IF(N18="","",IF(ISERROR(VLOOKUP(N18,'(4)混合'!N:N,1,FALSE)),"","●"))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104"/>
      <c r="B19" s="41"/>
      <c r="C19" s="41"/>
      <c r="D19" s="41"/>
      <c r="E19" s="42"/>
      <c r="F19" s="16">
        <f>IF(N19="","",IF(ISERROR(VLOOKUP(N19,'(2)単'!N:N,1,FALSE)),"","●"))</f>
      </c>
      <c r="G19" s="16">
        <f>IF(N19="","",IF(ISERROR(VLOOKUP(N19,'(4)混合'!N:N,1,FALSE)),"","●"))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105"/>
      <c r="B20" s="43"/>
      <c r="C20" s="43"/>
      <c r="D20" s="43"/>
      <c r="E20" s="44"/>
      <c r="F20" s="16">
        <f>IF(N20="","",IF(ISERROR(VLOOKUP(N20,'(2)単'!N:N,1,FALSE)),"","●"))</f>
      </c>
      <c r="G20" s="16">
        <f>IF(N20="","",IF(ISERROR(VLOOKUP(N20,'(4)混合'!N:N,1,FALSE)),"","●"))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104"/>
      <c r="B21" s="41"/>
      <c r="C21" s="41"/>
      <c r="D21" s="41"/>
      <c r="E21" s="42"/>
      <c r="F21" s="16">
        <f>IF(N21="","",IF(ISERROR(VLOOKUP(N21,'(2)単'!N:N,1,FALSE)),"","●"))</f>
      </c>
      <c r="G21" s="16">
        <f>IF(N21="","",IF(ISERROR(VLOOKUP(N21,'(4)混合'!N:N,1,FALSE)),"","●"))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105"/>
      <c r="B22" s="43"/>
      <c r="C22" s="43"/>
      <c r="D22" s="43"/>
      <c r="E22" s="44"/>
      <c r="F22" s="16">
        <f>IF(N22="","",IF(ISERROR(VLOOKUP(N22,'(2)単'!N:N,1,FALSE)),"","●"))</f>
      </c>
      <c r="G22" s="16">
        <f>IF(N22="","",IF(ISERROR(VLOOKUP(N22,'(4)混合'!N:N,1,FALSE)),"","●"))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104"/>
      <c r="B23" s="41"/>
      <c r="C23" s="41"/>
      <c r="D23" s="41"/>
      <c r="E23" s="42"/>
      <c r="F23" s="16">
        <f>IF(N23="","",IF(ISERROR(VLOOKUP(N23,'(2)単'!N:N,1,FALSE)),"","●"))</f>
      </c>
      <c r="G23" s="16">
        <f>IF(N23="","",IF(ISERROR(VLOOKUP(N23,'(4)混合'!N:N,1,FALSE)),"","●"))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105"/>
      <c r="B24" s="43"/>
      <c r="C24" s="43"/>
      <c r="D24" s="43"/>
      <c r="E24" s="44"/>
      <c r="F24" s="16">
        <f>IF(N24="","",IF(ISERROR(VLOOKUP(N24,'(2)単'!N:N,1,FALSE)),"","●"))</f>
      </c>
      <c r="G24" s="16">
        <f>IF(N24="","",IF(ISERROR(VLOOKUP(N24,'(4)混合'!N:N,1,FALSE)),"","●"))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104"/>
      <c r="B25" s="41"/>
      <c r="C25" s="41"/>
      <c r="D25" s="41"/>
      <c r="E25" s="42"/>
      <c r="F25" s="16">
        <f>IF(N25="","",IF(ISERROR(VLOOKUP(N25,'(2)単'!N:N,1,FALSE)),"","●"))</f>
      </c>
      <c r="G25" s="16">
        <f>IF(N25="","",IF(ISERROR(VLOOKUP(N25,'(4)混合'!N:N,1,FALSE)),"","●"))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105"/>
      <c r="B26" s="43"/>
      <c r="C26" s="43"/>
      <c r="D26" s="43"/>
      <c r="E26" s="44"/>
      <c r="F26" s="16">
        <f>IF(N26="","",IF(ISERROR(VLOOKUP(N26,'(2)単'!N:N,1,FALSE)),"","●"))</f>
      </c>
      <c r="G26" s="16">
        <f>IF(N26="","",IF(ISERROR(VLOOKUP(N26,'(4)混合'!N:N,1,FALSE)),"","●"))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104"/>
      <c r="B27" s="41"/>
      <c r="C27" s="41"/>
      <c r="D27" s="41"/>
      <c r="E27" s="42"/>
      <c r="F27" s="16">
        <f>IF(N27="","",IF(ISERROR(VLOOKUP(N27,'(2)単'!N:N,1,FALSE)),"","●"))</f>
      </c>
      <c r="G27" s="16">
        <f>IF(N27="","",IF(ISERROR(VLOOKUP(N27,'(4)混合'!N:N,1,FALSE)),"","●"))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105"/>
      <c r="B28" s="43"/>
      <c r="C28" s="43"/>
      <c r="D28" s="43"/>
      <c r="E28" s="44"/>
      <c r="F28" s="16">
        <f>IF(N28="","",IF(ISERROR(VLOOKUP(N28,'(2)単'!N:N,1,FALSE)),"","●"))</f>
      </c>
      <c r="G28" s="16">
        <f>IF(N28="","",IF(ISERROR(VLOOKUP(N28,'(4)混合'!N:N,1,FALSE)),"","●"))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104"/>
      <c r="B29" s="41"/>
      <c r="C29" s="41"/>
      <c r="D29" s="41"/>
      <c r="E29" s="42"/>
      <c r="F29" s="16">
        <f>IF(N29="","",IF(ISERROR(VLOOKUP(N29,'(2)単'!N:N,1,FALSE)),"","●"))</f>
      </c>
      <c r="G29" s="16">
        <f>IF(N29="","",IF(ISERROR(VLOOKUP(N29,'(4)混合'!N:N,1,FALSE)),"","●"))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105"/>
      <c r="B30" s="43"/>
      <c r="C30" s="43"/>
      <c r="D30" s="43"/>
      <c r="E30" s="44"/>
      <c r="F30" s="16">
        <f>IF(N30="","",IF(ISERROR(VLOOKUP(N30,'(2)単'!N:N,1,FALSE)),"","●"))</f>
      </c>
      <c r="G30" s="16">
        <f>IF(N30="","",IF(ISERROR(VLOOKUP(N30,'(4)混合'!N:N,1,FALSE)),"","●"))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104"/>
      <c r="B31" s="41"/>
      <c r="C31" s="41"/>
      <c r="D31" s="41"/>
      <c r="E31" s="42"/>
      <c r="F31" s="16">
        <f>IF(N31="","",IF(ISERROR(VLOOKUP(N31,'(2)単'!N:N,1,FALSE)),"","●"))</f>
      </c>
      <c r="G31" s="16">
        <f>IF(N31="","",IF(ISERROR(VLOOKUP(N31,'(4)混合'!N:N,1,FALSE)),"","●"))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105"/>
      <c r="B32" s="43"/>
      <c r="C32" s="43"/>
      <c r="D32" s="43"/>
      <c r="E32" s="44"/>
      <c r="F32" s="16">
        <f>IF(N32="","",IF(ISERROR(VLOOKUP(N32,'(2)単'!N:N,1,FALSE)),"","●"))</f>
      </c>
      <c r="G32" s="16">
        <f>IF(N32="","",IF(ISERROR(VLOOKUP(N32,'(4)混合'!N:N,1,FALSE)),"","●"))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104"/>
      <c r="B33" s="41"/>
      <c r="C33" s="41"/>
      <c r="D33" s="41"/>
      <c r="E33" s="42"/>
      <c r="F33" s="16">
        <f>IF(N33="","",IF(ISERROR(VLOOKUP(N33,'(2)単'!N:N,1,FALSE)),"","●"))</f>
      </c>
      <c r="G33" s="16">
        <f>IF(N33="","",IF(ISERROR(VLOOKUP(N33,'(4)混合'!N:N,1,FALSE)),"","●"))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105"/>
      <c r="B34" s="43"/>
      <c r="C34" s="43"/>
      <c r="D34" s="43"/>
      <c r="E34" s="44"/>
      <c r="F34" s="16">
        <f>IF(N34="","",IF(ISERROR(VLOOKUP(N34,'(2)単'!N:N,1,FALSE)),"","●"))</f>
      </c>
      <c r="G34" s="16">
        <f>IF(N34="","",IF(ISERROR(VLOOKUP(N34,'(4)混合'!N:N,1,FALSE)),"","●"))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104"/>
      <c r="B35" s="41"/>
      <c r="C35" s="41"/>
      <c r="D35" s="41"/>
      <c r="E35" s="42"/>
      <c r="F35" s="16">
        <f>IF(N35="","",IF(ISERROR(VLOOKUP(N35,'(2)単'!N:N,1,FALSE)),"","●"))</f>
      </c>
      <c r="G35" s="16">
        <f>IF(N35="","",IF(ISERROR(VLOOKUP(N35,'(4)混合'!N:N,1,FALSE)),"","●"))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105"/>
      <c r="B36" s="43"/>
      <c r="C36" s="43"/>
      <c r="D36" s="43"/>
      <c r="E36" s="44"/>
      <c r="F36" s="16">
        <f>IF(N36="","",IF(ISERROR(VLOOKUP(N36,'(2)単'!N:N,1,FALSE)),"","●"))</f>
      </c>
      <c r="G36" s="16">
        <f>IF(N36="","",IF(ISERROR(VLOOKUP(N36,'(4)混合'!N:N,1,FALSE)),"","●"))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104"/>
      <c r="B37" s="41"/>
      <c r="C37" s="41"/>
      <c r="D37" s="41"/>
      <c r="E37" s="42"/>
      <c r="F37" s="16">
        <f>IF(N37="","",IF(ISERROR(VLOOKUP(N37,'(2)単'!N:N,1,FALSE)),"","●"))</f>
      </c>
      <c r="G37" s="16">
        <f>IF(N37="","",IF(ISERROR(VLOOKUP(N37,'(4)混合'!N:N,1,FALSE)),"","●"))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105"/>
      <c r="B38" s="43"/>
      <c r="C38" s="43"/>
      <c r="D38" s="43"/>
      <c r="E38" s="44"/>
      <c r="F38" s="16">
        <f>IF(N38="","",IF(ISERROR(VLOOKUP(N38,'(2)単'!N:N,1,FALSE)),"","●"))</f>
      </c>
      <c r="G38" s="16">
        <f>IF(N38="","",IF(ISERROR(VLOOKUP(N38,'(4)混合'!N:N,1,FALSE)),"","●"))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104"/>
      <c r="B39" s="41"/>
      <c r="C39" s="41"/>
      <c r="D39" s="41"/>
      <c r="E39" s="42"/>
      <c r="F39" s="16">
        <f>IF(N39="","",IF(ISERROR(VLOOKUP(N39,'(2)単'!N:N,1,FALSE)),"","●"))</f>
      </c>
      <c r="G39" s="16">
        <f>IF(N39="","",IF(ISERROR(VLOOKUP(N39,'(4)混合'!N:N,1,FALSE)),"","●"))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105"/>
      <c r="B40" s="43"/>
      <c r="C40" s="43"/>
      <c r="D40" s="43"/>
      <c r="E40" s="44"/>
      <c r="F40" s="16">
        <f>IF(N40="","",IF(ISERROR(VLOOKUP(N40,'(2)単'!N:N,1,FALSE)),"","●"))</f>
      </c>
      <c r="G40" s="16">
        <f>IF(N40="","",IF(ISERROR(VLOOKUP(N40,'(4)混合'!N:N,1,FALSE)),"","●"))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104"/>
      <c r="B41" s="41"/>
      <c r="C41" s="41"/>
      <c r="D41" s="41"/>
      <c r="E41" s="42"/>
      <c r="F41" s="16">
        <f>IF(N41="","",IF(ISERROR(VLOOKUP(N41,'(2)単'!N:N,1,FALSE)),"","●"))</f>
      </c>
      <c r="G41" s="16">
        <f>IF(N41="","",IF(ISERROR(VLOOKUP(N41,'(4)混合'!N:N,1,FALSE)),"","●"))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105"/>
      <c r="B42" s="43"/>
      <c r="C42" s="43"/>
      <c r="D42" s="43"/>
      <c r="E42" s="44"/>
      <c r="F42" s="16">
        <f>IF(N42="","",IF(ISERROR(VLOOKUP(N42,'(2)単'!N:N,1,FALSE)),"","●"))</f>
      </c>
      <c r="G42" s="16">
        <f>IF(N42="","",IF(ISERROR(VLOOKUP(N42,'(4)混合'!N:N,1,FALSE)),"","●"))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sheet="1" objects="1" scenarios="1"/>
  <mergeCells count="21">
    <mergeCell ref="A19:A20"/>
    <mergeCell ref="A21:A22"/>
    <mergeCell ref="A7:A8"/>
    <mergeCell ref="A11:A12"/>
    <mergeCell ref="A13:A14"/>
    <mergeCell ref="A41:A42"/>
    <mergeCell ref="A27:A28"/>
    <mergeCell ref="A33:A34"/>
    <mergeCell ref="A35:A36"/>
    <mergeCell ref="A37:A38"/>
    <mergeCell ref="A39:A40"/>
    <mergeCell ref="A5:A6"/>
    <mergeCell ref="A31:A32"/>
    <mergeCell ref="A29:A30"/>
    <mergeCell ref="A1:E1"/>
    <mergeCell ref="A23:A24"/>
    <mergeCell ref="A25:A26"/>
    <mergeCell ref="A9:A10"/>
    <mergeCell ref="A3:A4"/>
    <mergeCell ref="A15:A16"/>
    <mergeCell ref="A17:A18"/>
  </mergeCells>
  <dataValidations count="2">
    <dataValidation allowBlank="1" showInputMessage="1" showErrorMessage="1" imeMode="disabled" sqref="B3:B42"/>
    <dataValidation type="list" allowBlank="1" showInputMessage="1" showErrorMessage="1" sqref="A3:A42">
      <formula1>"男子複(小中高),女子複(小中高),男子複,女子複"</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A3" sqref="A3:A4"/>
    </sheetView>
  </sheetViews>
  <sheetFormatPr defaultColWidth="9.00390625" defaultRowHeight="19.5" customHeight="1"/>
  <cols>
    <col min="1" max="1" width="10.625" style="0" customWidth="1"/>
    <col min="2" max="2" width="12.625" style="0" customWidth="1"/>
    <col min="3" max="4" width="15.625" style="0" customWidth="1"/>
    <col min="5" max="5" width="20.625" style="0" customWidth="1"/>
    <col min="6" max="8" width="9.00390625" style="16" customWidth="1"/>
    <col min="9" max="12" width="9.00390625" style="6" customWidth="1"/>
    <col min="13" max="17" width="4.625" style="50" customWidth="1"/>
  </cols>
  <sheetData>
    <row r="1" spans="1:17" ht="30" customHeight="1">
      <c r="A1" s="101" t="s">
        <v>85</v>
      </c>
      <c r="B1" s="102"/>
      <c r="C1" s="102"/>
      <c r="D1" s="102"/>
      <c r="E1" s="103"/>
      <c r="F1" s="16" t="s">
        <v>67</v>
      </c>
      <c r="G1" s="16" t="s">
        <v>72</v>
      </c>
      <c r="H1" s="16" t="s">
        <v>69</v>
      </c>
      <c r="I1" s="56" t="s">
        <v>65</v>
      </c>
      <c r="J1" s="56" t="s">
        <v>66</v>
      </c>
      <c r="K1" s="56"/>
      <c r="Q1" s="50">
        <f ca="1">IF(INDIRECT("E1")="","",INDIRECT("E1"))</f>
      </c>
    </row>
    <row r="2" spans="1:11" ht="30" customHeight="1">
      <c r="A2" s="10" t="s">
        <v>99</v>
      </c>
      <c r="B2" s="11" t="s">
        <v>98</v>
      </c>
      <c r="C2" s="11" t="s">
        <v>13</v>
      </c>
      <c r="D2" s="12" t="s">
        <v>58</v>
      </c>
      <c r="E2" s="13" t="s">
        <v>50</v>
      </c>
      <c r="F2" s="16">
        <f>COUNTIF(F3:F42,"●")</f>
        <v>0</v>
      </c>
      <c r="G2" s="16">
        <f>COUNTIF(G3:G42,"●")</f>
        <v>0</v>
      </c>
      <c r="H2" s="16">
        <f>COUNTIF(H3:H42,"◎")</f>
        <v>0</v>
      </c>
      <c r="I2" s="16">
        <f>COUNTIF(A:A,"混合複")</f>
        <v>0</v>
      </c>
      <c r="J2" s="16">
        <f>COUNTIF(A:A,"混合複(小中高)")</f>
        <v>0</v>
      </c>
      <c r="K2" s="16"/>
    </row>
    <row r="3" spans="1:17" ht="19.5" customHeight="1">
      <c r="A3" s="104"/>
      <c r="B3" s="41"/>
      <c r="C3" s="41"/>
      <c r="D3" s="41"/>
      <c r="E3" s="42"/>
      <c r="F3" s="16">
        <f>IF(N3="","",IF(ISERROR(VLOOKUP(N3,'(2)単'!N:N,1,FALSE)),"","●"))</f>
      </c>
      <c r="G3" s="16">
        <f>IF(N3="","",IF(ISERROR(VLOOKUP(N3,'(3)複'!N:N,1,FALSE)),"","●"))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105"/>
      <c r="B4" s="76"/>
      <c r="C4" s="76"/>
      <c r="D4" s="76"/>
      <c r="E4" s="77"/>
      <c r="F4" s="16">
        <f>IF(N4="","",IF(ISERROR(VLOOKUP(N4,'(2)単'!N:N,1,FALSE)),"","●"))</f>
      </c>
      <c r="G4" s="16">
        <f>IF(N4="","",IF(ISERROR(VLOOKUP(N4,'(3)複'!N:N,1,FALSE)),"","●"))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104"/>
      <c r="B5" s="41"/>
      <c r="C5" s="41"/>
      <c r="D5" s="41"/>
      <c r="E5" s="42"/>
      <c r="F5" s="16">
        <f>IF(N5="","",IF(ISERROR(VLOOKUP(N5,'(2)単'!N:N,1,FALSE)),"","●"))</f>
      </c>
      <c r="G5" s="16">
        <f>IF(N5="","",IF(ISERROR(VLOOKUP(N5,'(3)複'!N:N,1,FALSE)),"","●"))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105"/>
      <c r="B6" s="43"/>
      <c r="C6" s="43"/>
      <c r="D6" s="43"/>
      <c r="E6" s="44"/>
      <c r="F6" s="16">
        <f>IF(N6="","",IF(ISERROR(VLOOKUP(N6,'(2)単'!N:N,1,FALSE)),"","●"))</f>
      </c>
      <c r="G6" s="16">
        <f>IF(N6="","",IF(ISERROR(VLOOKUP(N6,'(3)複'!N:N,1,FALSE)),"","●"))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104"/>
      <c r="B7" s="41"/>
      <c r="C7" s="41"/>
      <c r="D7" s="41"/>
      <c r="E7" s="42"/>
      <c r="F7" s="16">
        <f>IF(N7="","",IF(ISERROR(VLOOKUP(N7,'(2)単'!N:N,1,FALSE)),"","●"))</f>
      </c>
      <c r="G7" s="16">
        <f>IF(N7="","",IF(ISERROR(VLOOKUP(N7,'(3)複'!N:N,1,FALSE)),"","●"))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105"/>
      <c r="B8" s="43"/>
      <c r="C8" s="43"/>
      <c r="D8" s="43"/>
      <c r="E8" s="44"/>
      <c r="F8" s="16">
        <f>IF(N8="","",IF(ISERROR(VLOOKUP(N8,'(2)単'!N:N,1,FALSE)),"","●"))</f>
      </c>
      <c r="G8" s="16">
        <f>IF(N8="","",IF(ISERROR(VLOOKUP(N8,'(3)複'!N:N,1,FALSE)),"","●"))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104"/>
      <c r="B9" s="41"/>
      <c r="C9" s="41"/>
      <c r="D9" s="41"/>
      <c r="E9" s="42"/>
      <c r="F9" s="16">
        <f>IF(N9="","",IF(ISERROR(VLOOKUP(N9,'(2)単'!N:N,1,FALSE)),"","●"))</f>
      </c>
      <c r="G9" s="16">
        <f>IF(N9="","",IF(ISERROR(VLOOKUP(N9,'(3)複'!N:N,1,FALSE)),"","●"))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105"/>
      <c r="B10" s="43"/>
      <c r="C10" s="43"/>
      <c r="D10" s="43"/>
      <c r="E10" s="44"/>
      <c r="F10" s="16">
        <f>IF(N10="","",IF(ISERROR(VLOOKUP(N10,'(2)単'!N:N,1,FALSE)),"","●"))</f>
      </c>
      <c r="G10" s="16">
        <f>IF(N10="","",IF(ISERROR(VLOOKUP(N10,'(3)複'!N:N,1,FALSE)),"","●"))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104"/>
      <c r="B11" s="41"/>
      <c r="C11" s="41"/>
      <c r="D11" s="41"/>
      <c r="E11" s="42"/>
      <c r="F11" s="16">
        <f>IF(N11="","",IF(ISERROR(VLOOKUP(N11,'(2)単'!N:N,1,FALSE)),"","●"))</f>
      </c>
      <c r="G11" s="16">
        <f>IF(N11="","",IF(ISERROR(VLOOKUP(N11,'(3)複'!N:N,1,FALSE)),"","●"))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105"/>
      <c r="B12" s="43"/>
      <c r="C12" s="43"/>
      <c r="D12" s="43"/>
      <c r="E12" s="44"/>
      <c r="F12" s="16">
        <f>IF(N12="","",IF(ISERROR(VLOOKUP(N12,'(2)単'!N:N,1,FALSE)),"","●"))</f>
      </c>
      <c r="G12" s="16">
        <f>IF(N12="","",IF(ISERROR(VLOOKUP(N12,'(3)複'!N:N,1,FALSE)),"","●"))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104"/>
      <c r="B13" s="41"/>
      <c r="C13" s="41"/>
      <c r="D13" s="41"/>
      <c r="E13" s="42"/>
      <c r="F13" s="16">
        <f>IF(N13="","",IF(ISERROR(VLOOKUP(N13,'(2)単'!N:N,1,FALSE)),"","●"))</f>
      </c>
      <c r="G13" s="16">
        <f>IF(N13="","",IF(ISERROR(VLOOKUP(N13,'(3)複'!N:N,1,FALSE)),"","●"))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105"/>
      <c r="B14" s="43"/>
      <c r="C14" s="43"/>
      <c r="D14" s="43"/>
      <c r="E14" s="44"/>
      <c r="F14" s="16">
        <f>IF(N14="","",IF(ISERROR(VLOOKUP(N14,'(2)単'!N:N,1,FALSE)),"","●"))</f>
      </c>
      <c r="G14" s="16">
        <f>IF(N14="","",IF(ISERROR(VLOOKUP(N14,'(3)複'!N:N,1,FALSE)),"","●"))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104"/>
      <c r="B15" s="41"/>
      <c r="C15" s="41"/>
      <c r="D15" s="41"/>
      <c r="E15" s="42"/>
      <c r="F15" s="16">
        <f>IF(N15="","",IF(ISERROR(VLOOKUP(N15,'(2)単'!N:N,1,FALSE)),"","●"))</f>
      </c>
      <c r="G15" s="16">
        <f>IF(N15="","",IF(ISERROR(VLOOKUP(N15,'(3)複'!N:N,1,FALSE)),"","●"))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105"/>
      <c r="B16" s="43"/>
      <c r="C16" s="43"/>
      <c r="D16" s="43"/>
      <c r="E16" s="44"/>
      <c r="F16" s="16">
        <f>IF(N16="","",IF(ISERROR(VLOOKUP(N16,'(2)単'!N:N,1,FALSE)),"","●"))</f>
      </c>
      <c r="G16" s="16">
        <f>IF(N16="","",IF(ISERROR(VLOOKUP(N16,'(3)複'!N:N,1,FALSE)),"","●"))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104"/>
      <c r="B17" s="41"/>
      <c r="C17" s="41"/>
      <c r="D17" s="41"/>
      <c r="E17" s="42"/>
      <c r="F17" s="16">
        <f>IF(N17="","",IF(ISERROR(VLOOKUP(N17,'(2)単'!N:N,1,FALSE)),"","●"))</f>
      </c>
      <c r="G17" s="16">
        <f>IF(N17="","",IF(ISERROR(VLOOKUP(N17,'(3)複'!N:N,1,FALSE)),"","●"))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105"/>
      <c r="B18" s="43"/>
      <c r="C18" s="43"/>
      <c r="D18" s="43"/>
      <c r="E18" s="44"/>
      <c r="F18" s="16">
        <f>IF(N18="","",IF(ISERROR(VLOOKUP(N18,'(2)単'!N:N,1,FALSE)),"","●"))</f>
      </c>
      <c r="G18" s="16">
        <f>IF(N18="","",IF(ISERROR(VLOOKUP(N18,'(3)複'!N:N,1,FALSE)),"","●"))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104"/>
      <c r="B19" s="41"/>
      <c r="C19" s="41"/>
      <c r="D19" s="41"/>
      <c r="E19" s="42"/>
      <c r="F19" s="16">
        <f>IF(N19="","",IF(ISERROR(VLOOKUP(N19,'(2)単'!N:N,1,FALSE)),"","●"))</f>
      </c>
      <c r="G19" s="16">
        <f>IF(N19="","",IF(ISERROR(VLOOKUP(N19,'(3)複'!N:N,1,FALSE)),"","●"))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105"/>
      <c r="B20" s="43"/>
      <c r="C20" s="43"/>
      <c r="D20" s="43"/>
      <c r="E20" s="44"/>
      <c r="F20" s="16">
        <f>IF(N20="","",IF(ISERROR(VLOOKUP(N20,'(2)単'!N:N,1,FALSE)),"","●"))</f>
      </c>
      <c r="G20" s="16">
        <f>IF(N20="","",IF(ISERROR(VLOOKUP(N20,'(3)複'!N:N,1,FALSE)),"","●"))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104"/>
      <c r="B21" s="41"/>
      <c r="C21" s="41"/>
      <c r="D21" s="41"/>
      <c r="E21" s="42"/>
      <c r="F21" s="16">
        <f>IF(N21="","",IF(ISERROR(VLOOKUP(N21,'(2)単'!N:N,1,FALSE)),"","●"))</f>
      </c>
      <c r="G21" s="16">
        <f>IF(N21="","",IF(ISERROR(VLOOKUP(N21,'(3)複'!N:N,1,FALSE)),"","●"))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105"/>
      <c r="B22" s="43"/>
      <c r="C22" s="43"/>
      <c r="D22" s="43"/>
      <c r="E22" s="44"/>
      <c r="F22" s="16">
        <f>IF(N22="","",IF(ISERROR(VLOOKUP(N22,'(2)単'!N:N,1,FALSE)),"","●"))</f>
      </c>
      <c r="G22" s="16">
        <f>IF(N22="","",IF(ISERROR(VLOOKUP(N22,'(3)複'!N:N,1,FALSE)),"","●"))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104"/>
      <c r="B23" s="41"/>
      <c r="C23" s="41"/>
      <c r="D23" s="41"/>
      <c r="E23" s="42"/>
      <c r="F23" s="16">
        <f>IF(N23="","",IF(ISERROR(VLOOKUP(N23,'(2)単'!N:N,1,FALSE)),"","●"))</f>
      </c>
      <c r="G23" s="16">
        <f>IF(N23="","",IF(ISERROR(VLOOKUP(N23,'(3)複'!N:N,1,FALSE)),"","●"))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105"/>
      <c r="B24" s="43"/>
      <c r="C24" s="43"/>
      <c r="D24" s="43"/>
      <c r="E24" s="44"/>
      <c r="F24" s="16">
        <f>IF(N24="","",IF(ISERROR(VLOOKUP(N24,'(2)単'!N:N,1,FALSE)),"","●"))</f>
      </c>
      <c r="G24" s="16">
        <f>IF(N24="","",IF(ISERROR(VLOOKUP(N24,'(3)複'!N:N,1,FALSE)),"","●"))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104"/>
      <c r="B25" s="41"/>
      <c r="C25" s="41"/>
      <c r="D25" s="41"/>
      <c r="E25" s="42"/>
      <c r="F25" s="16">
        <f>IF(N25="","",IF(ISERROR(VLOOKUP(N25,'(2)単'!N:N,1,FALSE)),"","●"))</f>
      </c>
      <c r="G25" s="16">
        <f>IF(N25="","",IF(ISERROR(VLOOKUP(N25,'(3)複'!N:N,1,FALSE)),"","●"))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105"/>
      <c r="B26" s="43"/>
      <c r="C26" s="43"/>
      <c r="D26" s="43"/>
      <c r="E26" s="44"/>
      <c r="F26" s="16">
        <f>IF(N26="","",IF(ISERROR(VLOOKUP(N26,'(2)単'!N:N,1,FALSE)),"","●"))</f>
      </c>
      <c r="G26" s="16">
        <f>IF(N26="","",IF(ISERROR(VLOOKUP(N26,'(3)複'!N:N,1,FALSE)),"","●"))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104"/>
      <c r="B27" s="41"/>
      <c r="C27" s="41"/>
      <c r="D27" s="41"/>
      <c r="E27" s="42"/>
      <c r="F27" s="16">
        <f>IF(N27="","",IF(ISERROR(VLOOKUP(N27,'(2)単'!N:N,1,FALSE)),"","●"))</f>
      </c>
      <c r="G27" s="16">
        <f>IF(N27="","",IF(ISERROR(VLOOKUP(N27,'(3)複'!N:N,1,FALSE)),"","●"))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105"/>
      <c r="B28" s="43"/>
      <c r="C28" s="43"/>
      <c r="D28" s="43"/>
      <c r="E28" s="44"/>
      <c r="F28" s="16">
        <f>IF(N28="","",IF(ISERROR(VLOOKUP(N28,'(2)単'!N:N,1,FALSE)),"","●"))</f>
      </c>
      <c r="G28" s="16">
        <f>IF(N28="","",IF(ISERROR(VLOOKUP(N28,'(3)複'!N:N,1,FALSE)),"","●"))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104"/>
      <c r="B29" s="41"/>
      <c r="C29" s="41"/>
      <c r="D29" s="41"/>
      <c r="E29" s="42"/>
      <c r="F29" s="16">
        <f>IF(N29="","",IF(ISERROR(VLOOKUP(N29,'(2)単'!N:N,1,FALSE)),"","●"))</f>
      </c>
      <c r="G29" s="16">
        <f>IF(N29="","",IF(ISERROR(VLOOKUP(N29,'(3)複'!N:N,1,FALSE)),"","●"))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105"/>
      <c r="B30" s="43"/>
      <c r="C30" s="43"/>
      <c r="D30" s="43"/>
      <c r="E30" s="44"/>
      <c r="F30" s="16">
        <f>IF(N30="","",IF(ISERROR(VLOOKUP(N30,'(2)単'!N:N,1,FALSE)),"","●"))</f>
      </c>
      <c r="G30" s="16">
        <f>IF(N30="","",IF(ISERROR(VLOOKUP(N30,'(3)複'!N:N,1,FALSE)),"","●"))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104"/>
      <c r="B31" s="41"/>
      <c r="C31" s="41"/>
      <c r="D31" s="41"/>
      <c r="E31" s="42"/>
      <c r="F31" s="16">
        <f>IF(N31="","",IF(ISERROR(VLOOKUP(N31,'(2)単'!N:N,1,FALSE)),"","●"))</f>
      </c>
      <c r="G31" s="16">
        <f>IF(N31="","",IF(ISERROR(VLOOKUP(N31,'(3)複'!N:N,1,FALSE)),"","●"))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105"/>
      <c r="B32" s="43"/>
      <c r="C32" s="43"/>
      <c r="D32" s="43"/>
      <c r="E32" s="44"/>
      <c r="F32" s="16">
        <f>IF(N32="","",IF(ISERROR(VLOOKUP(N32,'(2)単'!N:N,1,FALSE)),"","●"))</f>
      </c>
      <c r="G32" s="16">
        <f>IF(N32="","",IF(ISERROR(VLOOKUP(N32,'(3)複'!N:N,1,FALSE)),"","●"))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104"/>
      <c r="B33" s="41"/>
      <c r="C33" s="41"/>
      <c r="D33" s="41"/>
      <c r="E33" s="42"/>
      <c r="F33" s="16">
        <f>IF(N33="","",IF(ISERROR(VLOOKUP(N33,'(2)単'!N:N,1,FALSE)),"","●"))</f>
      </c>
      <c r="G33" s="16">
        <f>IF(N33="","",IF(ISERROR(VLOOKUP(N33,'(3)複'!N:N,1,FALSE)),"","●"))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105"/>
      <c r="B34" s="43"/>
      <c r="C34" s="43"/>
      <c r="D34" s="43"/>
      <c r="E34" s="44"/>
      <c r="F34" s="16">
        <f>IF(N34="","",IF(ISERROR(VLOOKUP(N34,'(2)単'!N:N,1,FALSE)),"","●"))</f>
      </c>
      <c r="G34" s="16">
        <f>IF(N34="","",IF(ISERROR(VLOOKUP(N34,'(3)複'!N:N,1,FALSE)),"","●"))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104"/>
      <c r="B35" s="41"/>
      <c r="C35" s="41"/>
      <c r="D35" s="41"/>
      <c r="E35" s="42"/>
      <c r="F35" s="16">
        <f>IF(N35="","",IF(ISERROR(VLOOKUP(N35,'(2)単'!N:N,1,FALSE)),"","●"))</f>
      </c>
      <c r="G35" s="16">
        <f>IF(N35="","",IF(ISERROR(VLOOKUP(N35,'(3)複'!N:N,1,FALSE)),"","●"))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105"/>
      <c r="B36" s="43"/>
      <c r="C36" s="43"/>
      <c r="D36" s="43"/>
      <c r="E36" s="44"/>
      <c r="F36" s="16">
        <f>IF(N36="","",IF(ISERROR(VLOOKUP(N36,'(2)単'!N:N,1,FALSE)),"","●"))</f>
      </c>
      <c r="G36" s="16">
        <f>IF(N36="","",IF(ISERROR(VLOOKUP(N36,'(3)複'!N:N,1,FALSE)),"","●"))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104"/>
      <c r="B37" s="41"/>
      <c r="C37" s="41"/>
      <c r="D37" s="41"/>
      <c r="E37" s="42"/>
      <c r="F37" s="16">
        <f>IF(N37="","",IF(ISERROR(VLOOKUP(N37,'(2)単'!N:N,1,FALSE)),"","●"))</f>
      </c>
      <c r="G37" s="16">
        <f>IF(N37="","",IF(ISERROR(VLOOKUP(N37,'(3)複'!N:N,1,FALSE)),"","●"))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105"/>
      <c r="B38" s="43"/>
      <c r="C38" s="43"/>
      <c r="D38" s="43"/>
      <c r="E38" s="44"/>
      <c r="F38" s="16">
        <f>IF(N38="","",IF(ISERROR(VLOOKUP(N38,'(2)単'!N:N,1,FALSE)),"","●"))</f>
      </c>
      <c r="G38" s="16">
        <f>IF(N38="","",IF(ISERROR(VLOOKUP(N38,'(3)複'!N:N,1,FALSE)),"","●"))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104"/>
      <c r="B39" s="41"/>
      <c r="C39" s="41"/>
      <c r="D39" s="41"/>
      <c r="E39" s="42"/>
      <c r="F39" s="16">
        <f>IF(N39="","",IF(ISERROR(VLOOKUP(N39,'(2)単'!N:N,1,FALSE)),"","●"))</f>
      </c>
      <c r="G39" s="16">
        <f>IF(N39="","",IF(ISERROR(VLOOKUP(N39,'(3)複'!N:N,1,FALSE)),"","●"))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105"/>
      <c r="B40" s="43"/>
      <c r="C40" s="43"/>
      <c r="D40" s="43"/>
      <c r="E40" s="44"/>
      <c r="F40" s="16">
        <f>IF(N40="","",IF(ISERROR(VLOOKUP(N40,'(2)単'!N:N,1,FALSE)),"","●"))</f>
      </c>
      <c r="G40" s="16">
        <f>IF(N40="","",IF(ISERROR(VLOOKUP(N40,'(3)複'!N:N,1,FALSE)),"","●"))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104"/>
      <c r="B41" s="41"/>
      <c r="C41" s="41"/>
      <c r="D41" s="41"/>
      <c r="E41" s="42"/>
      <c r="F41" s="16">
        <f>IF(N41="","",IF(ISERROR(VLOOKUP(N41,'(2)単'!N:N,1,FALSE)),"","●"))</f>
      </c>
      <c r="G41" s="16">
        <f>IF(N41="","",IF(ISERROR(VLOOKUP(N41,'(3)複'!N:N,1,FALSE)),"","●"))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105"/>
      <c r="B42" s="43"/>
      <c r="C42" s="43"/>
      <c r="D42" s="43"/>
      <c r="E42" s="44"/>
      <c r="F42" s="16">
        <f>IF(N42="","",IF(ISERROR(VLOOKUP(N42,'(2)単'!N:N,1,FALSE)),"","●"))</f>
      </c>
      <c r="G42" s="16">
        <f>IF(N42="","",IF(ISERROR(VLOOKUP(N42,'(3)複'!N:N,1,FALSE)),"","●"))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sheet="1"/>
  <mergeCells count="21">
    <mergeCell ref="A19:A20"/>
    <mergeCell ref="A25:A26"/>
    <mergeCell ref="A1:E1"/>
    <mergeCell ref="A29:A30"/>
    <mergeCell ref="A31:A32"/>
    <mergeCell ref="A3:A4"/>
    <mergeCell ref="A5:A6"/>
    <mergeCell ref="A7:A8"/>
    <mergeCell ref="A21:A22"/>
    <mergeCell ref="A9:A10"/>
    <mergeCell ref="A17:A18"/>
    <mergeCell ref="A39:A40"/>
    <mergeCell ref="A11:A12"/>
    <mergeCell ref="A23:A24"/>
    <mergeCell ref="A15:A16"/>
    <mergeCell ref="A13:A14"/>
    <mergeCell ref="A41:A42"/>
    <mergeCell ref="A27:A28"/>
    <mergeCell ref="A33:A34"/>
    <mergeCell ref="A35:A36"/>
    <mergeCell ref="A37:A38"/>
  </mergeCells>
  <dataValidations count="2">
    <dataValidation allowBlank="1" showInputMessage="1" showErrorMessage="1" imeMode="disabled" sqref="B3:B42"/>
    <dataValidation type="list" allowBlank="1" showInputMessage="1" showErrorMessage="1" sqref="A3:A42">
      <formula1>"混合複(小中高),混合複"</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B43"/>
  <sheetViews>
    <sheetView zoomScalePageLayoutView="0" workbookViewId="0" topLeftCell="A1">
      <selection activeCell="A2" sqref="A2"/>
    </sheetView>
  </sheetViews>
  <sheetFormatPr defaultColWidth="9.00390625" defaultRowHeight="13.5"/>
  <cols>
    <col min="1" max="1" width="4.25390625" style="15" customWidth="1"/>
    <col min="2" max="3" width="9.00390625" style="15" customWidth="1"/>
    <col min="4" max="4" width="5.25390625" style="15" customWidth="1"/>
    <col min="5" max="5" width="9.00390625" style="15" customWidth="1"/>
    <col min="6" max="10" width="4.625" style="15" customWidth="1"/>
    <col min="11" max="11" width="6.00390625" style="19" customWidth="1"/>
    <col min="12" max="12" width="5.75390625" style="18" customWidth="1"/>
    <col min="13" max="13" width="8.625" style="22" customWidth="1"/>
    <col min="14" max="15" width="8.625" style="20" customWidth="1"/>
    <col min="16" max="16" width="8.625" style="21" customWidth="1"/>
    <col min="17" max="17" width="6.00390625" style="19" customWidth="1"/>
    <col min="18" max="18" width="5.75390625" style="18" customWidth="1"/>
    <col min="19" max="19" width="8.625" style="22" customWidth="1"/>
    <col min="20" max="21" width="8.625" style="20" customWidth="1"/>
    <col min="22" max="22" width="8.625" style="21" customWidth="1"/>
    <col min="23" max="23" width="6.00390625" style="19" customWidth="1"/>
    <col min="24" max="24" width="5.75390625" style="18" customWidth="1"/>
    <col min="25" max="25" width="8.625" style="22" customWidth="1"/>
    <col min="26" max="27" width="8.625" style="20" customWidth="1"/>
    <col min="28" max="28" width="8.625" style="21" customWidth="1"/>
    <col min="29" max="16384" width="9.00390625" style="15" customWidth="1"/>
  </cols>
  <sheetData>
    <row r="1" spans="1:28" s="14" customFormat="1" ht="12" thickBot="1">
      <c r="A1" s="18" t="s">
        <v>32</v>
      </c>
      <c r="B1" s="18" t="s">
        <v>26</v>
      </c>
      <c r="C1" s="18" t="s">
        <v>27</v>
      </c>
      <c r="D1" s="18" t="s">
        <v>25</v>
      </c>
      <c r="E1" s="18" t="s">
        <v>24</v>
      </c>
      <c r="F1" s="18" t="s">
        <v>34</v>
      </c>
      <c r="G1" s="18" t="s">
        <v>35</v>
      </c>
      <c r="H1" s="18" t="s">
        <v>36</v>
      </c>
      <c r="I1" s="18" t="s">
        <v>92</v>
      </c>
      <c r="J1" s="18" t="s">
        <v>93</v>
      </c>
      <c r="K1" s="17" t="s">
        <v>29</v>
      </c>
      <c r="L1" s="18" t="s">
        <v>30</v>
      </c>
      <c r="M1" s="18" t="s">
        <v>57</v>
      </c>
      <c r="N1" s="20" t="s">
        <v>27</v>
      </c>
      <c r="O1" s="20" t="s">
        <v>31</v>
      </c>
      <c r="P1" s="21" t="s">
        <v>33</v>
      </c>
      <c r="Q1" s="17" t="s">
        <v>29</v>
      </c>
      <c r="R1" s="18" t="s">
        <v>30</v>
      </c>
      <c r="S1" s="18" t="s">
        <v>57</v>
      </c>
      <c r="T1" s="20" t="s">
        <v>27</v>
      </c>
      <c r="U1" s="20" t="s">
        <v>31</v>
      </c>
      <c r="V1" s="21" t="s">
        <v>33</v>
      </c>
      <c r="W1" s="17" t="s">
        <v>29</v>
      </c>
      <c r="X1" s="18" t="s">
        <v>30</v>
      </c>
      <c r="Y1" s="18" t="s">
        <v>57</v>
      </c>
      <c r="Z1" s="20" t="s">
        <v>27</v>
      </c>
      <c r="AA1" s="20" t="s">
        <v>31</v>
      </c>
      <c r="AB1" s="21" t="s">
        <v>33</v>
      </c>
    </row>
    <row r="2" spans="1:28" ht="11.25">
      <c r="A2" s="40" t="s">
        <v>40</v>
      </c>
      <c r="B2" s="27">
        <f>'(1)申込書'!M8</f>
        <v>0</v>
      </c>
      <c r="C2" s="27">
        <f>'(1)申込書'!N8</f>
        <v>0</v>
      </c>
      <c r="D2" s="28">
        <f>'(1)申込書'!B24</f>
        <v>0</v>
      </c>
      <c r="E2" s="29">
        <f>'(1)申込書'!F25</f>
        <v>0</v>
      </c>
      <c r="F2" s="28">
        <f>'(1)申込書'!B14+'(1)申込書'!D14</f>
        <v>0</v>
      </c>
      <c r="G2" s="28">
        <f>'(1)申込書'!B16+'(1)申込書'!D16</f>
        <v>0</v>
      </c>
      <c r="H2" s="28">
        <f>'(1)申込書'!B15+'(1)申込書'!D15</f>
        <v>0</v>
      </c>
      <c r="I2" s="28">
        <f>'(1)申込書'!B17+'(1)申込書'!D17</f>
        <v>0</v>
      </c>
      <c r="J2" s="30">
        <f>'(1)申込書'!B18+'(1)申込書'!D18</f>
        <v>0</v>
      </c>
      <c r="K2" s="38"/>
      <c r="L2" s="26"/>
      <c r="M2" s="26"/>
      <c r="N2" s="39"/>
      <c r="O2" s="39"/>
      <c r="P2" s="31"/>
      <c r="Q2" s="38"/>
      <c r="R2" s="26"/>
      <c r="S2" s="26"/>
      <c r="T2" s="39"/>
      <c r="U2" s="39"/>
      <c r="V2" s="31"/>
      <c r="W2" s="38"/>
      <c r="X2" s="26"/>
      <c r="Y2" s="26"/>
      <c r="Z2" s="39"/>
      <c r="AA2" s="39"/>
      <c r="AB2" s="31"/>
    </row>
    <row r="3" spans="11:28" ht="11.25">
      <c r="K3" s="19">
        <f aca="true" t="shared" si="0" ref="K3:K42">IF(L3="","",A$2)</f>
      </c>
      <c r="L3" s="18">
        <f>IF(COUNTIF('(2)単'!M3,"男子単*"),"MS",IF(COUNTIF('(2)単'!M3,"女子単*"),"WS",""))</f>
      </c>
      <c r="M3" s="22">
        <f>IF('(2)単'!N3="","",'(2)単'!N3)</f>
      </c>
      <c r="N3" s="20">
        <f>IF('(2)単'!O3="","",'(2)単'!O3)</f>
      </c>
      <c r="O3" s="20">
        <f>IF('(2)単'!P3="","",'(2)単'!P3)</f>
      </c>
      <c r="P3" s="20">
        <f>IF('(2)単'!Q3="","",'(2)単'!Q3)</f>
      </c>
      <c r="Q3" s="19">
        <f aca="true" t="shared" si="1" ref="Q3:Q42">IF(R3="","",A$2)</f>
      </c>
      <c r="R3" s="18">
        <f>IF(COUNTIF('(3)複'!M3,"男子複*"),"MD",IF(COUNTIF('(3)複'!M3,"女子複*"),"WD",""))</f>
      </c>
      <c r="S3" s="22">
        <f>IF('(3)複'!N3="","",'(3)複'!N3)</f>
      </c>
      <c r="T3" s="32">
        <f>IF('(3)複'!O3="","",'(3)複'!O3)</f>
      </c>
      <c r="U3" s="32">
        <f>IF('(3)複'!P3="","",'(3)複'!P3)</f>
      </c>
      <c r="V3" s="33">
        <f>IF('(3)複'!Q3="","",'(3)複'!Q3)</f>
      </c>
      <c r="W3" s="19">
        <f>IF(X3="","",A$2)</f>
      </c>
      <c r="X3" s="18">
        <f>IF(COUNTIF('(4)混合'!M3,"混合複*"),"XD","")</f>
      </c>
      <c r="Y3" s="22">
        <f>IF('(4)混合'!N3="","",'(4)混合'!N3)</f>
      </c>
      <c r="Z3" s="22">
        <f>IF('(4)混合'!O3="","",'(4)混合'!O3)</f>
      </c>
      <c r="AA3" s="22">
        <f>IF('(4)混合'!P3="","",'(4)混合'!P3)</f>
      </c>
      <c r="AB3" s="70">
        <f>IF('(4)混合'!Q3="","",'(4)混合'!Q3)</f>
      </c>
    </row>
    <row r="4" spans="11:28" ht="11.25">
      <c r="K4" s="19">
        <f t="shared" si="0"/>
      </c>
      <c r="L4" s="18">
        <f>IF(COUNTIF('(2)単'!M4,"男子単*"),"MS",IF(COUNTIF('(2)単'!M4,"女子単*"),"WS",""))</f>
      </c>
      <c r="M4" s="22">
        <f>IF('(2)単'!N4="","",'(2)単'!N4)</f>
      </c>
      <c r="N4" s="20">
        <f>IF('(2)単'!O4="","",'(2)単'!O4)</f>
      </c>
      <c r="O4" s="20">
        <f>IF('(2)単'!P4="","",'(2)単'!P4)</f>
      </c>
      <c r="P4" s="20">
        <f>IF('(2)単'!Q4="","",'(2)単'!Q4)</f>
      </c>
      <c r="Q4" s="19">
        <f t="shared" si="1"/>
      </c>
      <c r="R4" s="18">
        <f>R3</f>
      </c>
      <c r="S4" s="22">
        <f>IF('(3)複'!N4="","",'(3)複'!N4)</f>
      </c>
      <c r="T4" s="32">
        <f>IF('(3)複'!O4="","",'(3)複'!O4)</f>
      </c>
      <c r="U4" s="32">
        <f>IF('(3)複'!P4="","",'(3)複'!P4)</f>
      </c>
      <c r="V4" s="33">
        <f>IF('(3)複'!Q4="","",'(3)複'!Q4)</f>
      </c>
      <c r="W4" s="19">
        <f aca="true" t="shared" si="2" ref="W4:W42">IF(X4="","",A$2)</f>
      </c>
      <c r="X4" s="18">
        <f>X3</f>
      </c>
      <c r="Y4" s="22">
        <f>IF('(4)混合'!N4="","",'(4)混合'!N4)</f>
      </c>
      <c r="Z4" s="22">
        <f>IF('(4)混合'!O4="","",'(4)混合'!O4)</f>
      </c>
      <c r="AA4" s="22">
        <f>IF('(4)混合'!P4="","",'(4)混合'!P4)</f>
      </c>
      <c r="AB4" s="70">
        <f>IF('(4)混合'!Q4="","",'(4)混合'!Q4)</f>
      </c>
    </row>
    <row r="5" spans="11:28" ht="11.25">
      <c r="K5" s="19">
        <f t="shared" si="0"/>
      </c>
      <c r="L5" s="18">
        <f>IF(COUNTIF('(2)単'!M5,"男子単*"),"MS",IF(COUNTIF('(2)単'!M5,"女子単*"),"WS",""))</f>
      </c>
      <c r="M5" s="22">
        <f>IF('(2)単'!N5="","",'(2)単'!N5)</f>
      </c>
      <c r="N5" s="20">
        <f>IF('(2)単'!O5="","",'(2)単'!O5)</f>
      </c>
      <c r="O5" s="20">
        <f>IF('(2)単'!P5="","",'(2)単'!P5)</f>
      </c>
      <c r="P5" s="20">
        <f>IF('(2)単'!Q5="","",'(2)単'!Q5)</f>
      </c>
      <c r="Q5" s="19">
        <f t="shared" si="1"/>
      </c>
      <c r="R5" s="18">
        <f>IF(COUNTIF('(3)複'!M5,"男子複*"),"MD",IF(COUNTIF('(3)複'!M5,"女子複*"),"WD",""))</f>
      </c>
      <c r="S5" s="22">
        <f>IF('(3)複'!N5="","",'(3)複'!N5)</f>
      </c>
      <c r="T5" s="32">
        <f>IF('(3)複'!O5="","",'(3)複'!O5)</f>
      </c>
      <c r="U5" s="32">
        <f>IF('(3)複'!P5="","",'(3)複'!P5)</f>
      </c>
      <c r="V5" s="33">
        <f>IF('(3)複'!Q5="","",'(3)複'!Q5)</f>
      </c>
      <c r="W5" s="19">
        <f t="shared" si="2"/>
      </c>
      <c r="X5" s="18">
        <f>IF(COUNTIF('(4)混合'!M5,"混合複*"),"XD","")</f>
      </c>
      <c r="Y5" s="22">
        <f>IF('(4)混合'!N5="","",'(4)混合'!N5)</f>
      </c>
      <c r="Z5" s="22">
        <f>IF('(4)混合'!O5="","",'(4)混合'!O5)</f>
      </c>
      <c r="AA5" s="22">
        <f>IF('(4)混合'!P5="","",'(4)混合'!P5)</f>
      </c>
      <c r="AB5" s="70">
        <f>IF('(4)混合'!Q5="","",'(4)混合'!Q5)</f>
      </c>
    </row>
    <row r="6" spans="11:28" ht="11.25">
      <c r="K6" s="19">
        <f t="shared" si="0"/>
      </c>
      <c r="L6" s="18">
        <f>IF(COUNTIF('(2)単'!M6,"男子単*"),"MS",IF(COUNTIF('(2)単'!M6,"女子単*"),"WS",""))</f>
      </c>
      <c r="M6" s="22">
        <f>IF('(2)単'!N6="","",'(2)単'!N6)</f>
      </c>
      <c r="N6" s="20">
        <f>IF('(2)単'!O6="","",'(2)単'!O6)</f>
      </c>
      <c r="O6" s="20">
        <f>IF('(2)単'!P6="","",'(2)単'!P6)</f>
      </c>
      <c r="P6" s="20">
        <f>IF('(2)単'!Q6="","",'(2)単'!Q6)</f>
      </c>
      <c r="Q6" s="19">
        <f t="shared" si="1"/>
      </c>
      <c r="R6" s="18">
        <f>R5</f>
      </c>
      <c r="S6" s="22">
        <f>IF('(3)複'!N6="","",'(3)複'!N6)</f>
      </c>
      <c r="T6" s="32">
        <f>IF('(3)複'!O6="","",'(3)複'!O6)</f>
      </c>
      <c r="U6" s="32">
        <f>IF('(3)複'!P6="","",'(3)複'!P6)</f>
      </c>
      <c r="V6" s="33">
        <f>IF('(3)複'!Q6="","",'(3)複'!Q6)</f>
      </c>
      <c r="W6" s="19">
        <f t="shared" si="2"/>
      </c>
      <c r="X6" s="18">
        <f>X5</f>
      </c>
      <c r="Y6" s="22">
        <f>IF('(4)混合'!N6="","",'(4)混合'!N6)</f>
      </c>
      <c r="Z6" s="22">
        <f>IF('(4)混合'!O6="","",'(4)混合'!O6)</f>
      </c>
      <c r="AA6" s="22">
        <f>IF('(4)混合'!P6="","",'(4)混合'!P6)</f>
      </c>
      <c r="AB6" s="70">
        <f>IF('(4)混合'!Q6="","",'(4)混合'!Q6)</f>
      </c>
    </row>
    <row r="7" spans="11:28" ht="11.25">
      <c r="K7" s="19">
        <f t="shared" si="0"/>
      </c>
      <c r="L7" s="18">
        <f>IF(COUNTIF('(2)単'!M7,"男子単*"),"MS",IF(COUNTIF('(2)単'!M7,"女子単*"),"WS",""))</f>
      </c>
      <c r="M7" s="22">
        <f>IF('(2)単'!N7="","",'(2)単'!N7)</f>
      </c>
      <c r="N7" s="20">
        <f>IF('(2)単'!O7="","",'(2)単'!O7)</f>
      </c>
      <c r="O7" s="20">
        <f>IF('(2)単'!P7="","",'(2)単'!P7)</f>
      </c>
      <c r="P7" s="20">
        <f>IF('(2)単'!Q7="","",'(2)単'!Q7)</f>
      </c>
      <c r="Q7" s="19">
        <f t="shared" si="1"/>
      </c>
      <c r="R7" s="18">
        <f>IF(COUNTIF('(3)複'!M7,"男子複*"),"MD",IF(COUNTIF('(3)複'!M7,"女子複*"),"WD",""))</f>
      </c>
      <c r="S7" s="22">
        <f>IF('(3)複'!N7="","",'(3)複'!N7)</f>
      </c>
      <c r="T7" s="32">
        <f>IF('(3)複'!O7="","",'(3)複'!O7)</f>
      </c>
      <c r="U7" s="32">
        <f>IF('(3)複'!P7="","",'(3)複'!P7)</f>
      </c>
      <c r="V7" s="33">
        <f>IF('(3)複'!Q7="","",'(3)複'!Q7)</f>
      </c>
      <c r="W7" s="19">
        <f t="shared" si="2"/>
      </c>
      <c r="X7" s="18">
        <f>IF(COUNTIF('(4)混合'!M7,"混合複*"),"XD","")</f>
      </c>
      <c r="Y7" s="22">
        <f>IF('(4)混合'!N7="","",'(4)混合'!N7)</f>
      </c>
      <c r="Z7" s="22">
        <f>IF('(4)混合'!O7="","",'(4)混合'!O7)</f>
      </c>
      <c r="AA7" s="22">
        <f>IF('(4)混合'!P7="","",'(4)混合'!P7)</f>
      </c>
      <c r="AB7" s="70">
        <f>IF('(4)混合'!Q7="","",'(4)混合'!Q7)</f>
      </c>
    </row>
    <row r="8" spans="11:28" ht="11.25">
      <c r="K8" s="19">
        <f t="shared" si="0"/>
      </c>
      <c r="L8" s="18">
        <f>IF(COUNTIF('(2)単'!M8,"男子単*"),"MS",IF(COUNTIF('(2)単'!M8,"女子単*"),"WS",""))</f>
      </c>
      <c r="M8" s="22">
        <f>IF('(2)単'!N8="","",'(2)単'!N8)</f>
      </c>
      <c r="N8" s="20">
        <f>IF('(2)単'!O8="","",'(2)単'!O8)</f>
      </c>
      <c r="O8" s="20">
        <f>IF('(2)単'!P8="","",'(2)単'!P8)</f>
      </c>
      <c r="P8" s="20">
        <f>IF('(2)単'!Q8="","",'(2)単'!Q8)</f>
      </c>
      <c r="Q8" s="19">
        <f t="shared" si="1"/>
      </c>
      <c r="R8" s="18">
        <f>R7</f>
      </c>
      <c r="S8" s="22">
        <f>IF('(3)複'!N8="","",'(3)複'!N8)</f>
      </c>
      <c r="T8" s="32">
        <f>IF('(3)複'!O8="","",'(3)複'!O8)</f>
      </c>
      <c r="U8" s="32">
        <f>IF('(3)複'!P8="","",'(3)複'!P8)</f>
      </c>
      <c r="V8" s="33">
        <f>IF('(3)複'!Q8="","",'(3)複'!Q8)</f>
      </c>
      <c r="W8" s="19">
        <f t="shared" si="2"/>
      </c>
      <c r="X8" s="18">
        <f>X7</f>
      </c>
      <c r="Y8" s="22">
        <f>IF('(4)混合'!N8="","",'(4)混合'!N8)</f>
      </c>
      <c r="Z8" s="22">
        <f>IF('(4)混合'!O8="","",'(4)混合'!O8)</f>
      </c>
      <c r="AA8" s="22">
        <f>IF('(4)混合'!P8="","",'(4)混合'!P8)</f>
      </c>
      <c r="AB8" s="70">
        <f>IF('(4)混合'!Q8="","",'(4)混合'!Q8)</f>
      </c>
    </row>
    <row r="9" spans="11:28" ht="11.25">
      <c r="K9" s="19">
        <f t="shared" si="0"/>
      </c>
      <c r="L9" s="18">
        <f>IF(COUNTIF('(2)単'!M9,"男子単*"),"MS",IF(COUNTIF('(2)単'!M9,"女子単*"),"WS",""))</f>
      </c>
      <c r="M9" s="22">
        <f>IF('(2)単'!N9="","",'(2)単'!N9)</f>
      </c>
      <c r="N9" s="20">
        <f>IF('(2)単'!O9="","",'(2)単'!O9)</f>
      </c>
      <c r="O9" s="20">
        <f>IF('(2)単'!P9="","",'(2)単'!P9)</f>
      </c>
      <c r="P9" s="20">
        <f>IF('(2)単'!Q9="","",'(2)単'!Q9)</f>
      </c>
      <c r="Q9" s="19">
        <f t="shared" si="1"/>
      </c>
      <c r="R9" s="18">
        <f>IF(COUNTIF('(3)複'!M9,"男子複*"),"MD",IF(COUNTIF('(3)複'!M9,"女子複*"),"WD",""))</f>
      </c>
      <c r="S9" s="22">
        <f>IF('(3)複'!N9="","",'(3)複'!N9)</f>
      </c>
      <c r="T9" s="32">
        <f>IF('(3)複'!O9="","",'(3)複'!O9)</f>
      </c>
      <c r="U9" s="32">
        <f>IF('(3)複'!P9="","",'(3)複'!P9)</f>
      </c>
      <c r="V9" s="33">
        <f>IF('(3)複'!Q9="","",'(3)複'!Q9)</f>
      </c>
      <c r="W9" s="19">
        <f t="shared" si="2"/>
      </c>
      <c r="X9" s="18">
        <f>IF(COUNTIF('(4)混合'!M9,"混合複*"),"XD","")</f>
      </c>
      <c r="Y9" s="22">
        <f>IF('(4)混合'!N9="","",'(4)混合'!N9)</f>
      </c>
      <c r="Z9" s="22">
        <f>IF('(4)混合'!O9="","",'(4)混合'!O9)</f>
      </c>
      <c r="AA9" s="22">
        <f>IF('(4)混合'!P9="","",'(4)混合'!P9)</f>
      </c>
      <c r="AB9" s="70">
        <f>IF('(4)混合'!Q9="","",'(4)混合'!Q9)</f>
      </c>
    </row>
    <row r="10" spans="11:28" ht="11.25">
      <c r="K10" s="19">
        <f t="shared" si="0"/>
      </c>
      <c r="L10" s="18">
        <f>IF(COUNTIF('(2)単'!M10,"男子単*"),"MS",IF(COUNTIF('(2)単'!M10,"女子単*"),"WS",""))</f>
      </c>
      <c r="M10" s="22">
        <f>IF('(2)単'!N10="","",'(2)単'!N10)</f>
      </c>
      <c r="N10" s="20">
        <f>IF('(2)単'!O10="","",'(2)単'!O10)</f>
      </c>
      <c r="O10" s="20">
        <f>IF('(2)単'!P10="","",'(2)単'!P10)</f>
      </c>
      <c r="P10" s="20">
        <f>IF('(2)単'!Q10="","",'(2)単'!Q10)</f>
      </c>
      <c r="Q10" s="19">
        <f t="shared" si="1"/>
      </c>
      <c r="R10" s="18">
        <f>R9</f>
      </c>
      <c r="S10" s="22">
        <f>IF('(3)複'!N10="","",'(3)複'!N10)</f>
      </c>
      <c r="T10" s="32">
        <f>IF('(3)複'!O10="","",'(3)複'!O10)</f>
      </c>
      <c r="U10" s="32">
        <f>IF('(3)複'!P10="","",'(3)複'!P10)</f>
      </c>
      <c r="V10" s="33">
        <f>IF('(3)複'!Q10="","",'(3)複'!Q10)</f>
      </c>
      <c r="W10" s="19">
        <f t="shared" si="2"/>
      </c>
      <c r="X10" s="18">
        <f>X9</f>
      </c>
      <c r="Y10" s="22">
        <f>IF('(4)混合'!N10="","",'(4)混合'!N10)</f>
      </c>
      <c r="Z10" s="22">
        <f>IF('(4)混合'!O10="","",'(4)混合'!O10)</f>
      </c>
      <c r="AA10" s="22">
        <f>IF('(4)混合'!P10="","",'(4)混合'!P10)</f>
      </c>
      <c r="AB10" s="70">
        <f>IF('(4)混合'!Q10="","",'(4)混合'!Q10)</f>
      </c>
    </row>
    <row r="11" spans="11:28" ht="11.25">
      <c r="K11" s="19">
        <f t="shared" si="0"/>
      </c>
      <c r="L11" s="18">
        <f>IF(COUNTIF('(2)単'!M11,"男子単*"),"MS",IF(COUNTIF('(2)単'!M11,"女子単*"),"WS",""))</f>
      </c>
      <c r="M11" s="22">
        <f>IF('(2)単'!N11="","",'(2)単'!N11)</f>
      </c>
      <c r="N11" s="20">
        <f>IF('(2)単'!O11="","",'(2)単'!O11)</f>
      </c>
      <c r="O11" s="20">
        <f>IF('(2)単'!P11="","",'(2)単'!P11)</f>
      </c>
      <c r="P11" s="20">
        <f>IF('(2)単'!Q11="","",'(2)単'!Q11)</f>
      </c>
      <c r="Q11" s="19">
        <f t="shared" si="1"/>
      </c>
      <c r="R11" s="18">
        <f>IF(COUNTIF('(3)複'!M11,"男子複*"),"MD",IF(COUNTIF('(3)複'!M11,"女子複*"),"WD",""))</f>
      </c>
      <c r="S11" s="22">
        <f>IF('(3)複'!N11="","",'(3)複'!N11)</f>
      </c>
      <c r="T11" s="32">
        <f>IF('(3)複'!O11="","",'(3)複'!O11)</f>
      </c>
      <c r="U11" s="32">
        <f>IF('(3)複'!P11="","",'(3)複'!P11)</f>
      </c>
      <c r="V11" s="33">
        <f>IF('(3)複'!Q11="","",'(3)複'!Q11)</f>
      </c>
      <c r="W11" s="19">
        <f t="shared" si="2"/>
      </c>
      <c r="X11" s="18">
        <f>IF(COUNTIF('(4)混合'!M11,"混合複*"),"XD","")</f>
      </c>
      <c r="Y11" s="22">
        <f>IF('(4)混合'!N11="","",'(4)混合'!N11)</f>
      </c>
      <c r="Z11" s="22">
        <f>IF('(4)混合'!O11="","",'(4)混合'!O11)</f>
      </c>
      <c r="AA11" s="22">
        <f>IF('(4)混合'!P11="","",'(4)混合'!P11)</f>
      </c>
      <c r="AB11" s="70">
        <f>IF('(4)混合'!Q11="","",'(4)混合'!Q11)</f>
      </c>
    </row>
    <row r="12" spans="11:28" ht="11.25">
      <c r="K12" s="19">
        <f t="shared" si="0"/>
      </c>
      <c r="L12" s="18">
        <f>IF(COUNTIF('(2)単'!M12,"男子単*"),"MS",IF(COUNTIF('(2)単'!M12,"女子単*"),"WS",""))</f>
      </c>
      <c r="M12" s="22">
        <f>IF('(2)単'!N12="","",'(2)単'!N12)</f>
      </c>
      <c r="N12" s="20">
        <f>IF('(2)単'!O12="","",'(2)単'!O12)</f>
      </c>
      <c r="O12" s="20">
        <f>IF('(2)単'!P12="","",'(2)単'!P12)</f>
      </c>
      <c r="P12" s="20">
        <f>IF('(2)単'!Q12="","",'(2)単'!Q12)</f>
      </c>
      <c r="Q12" s="19">
        <f t="shared" si="1"/>
      </c>
      <c r="R12" s="18">
        <f>R11</f>
      </c>
      <c r="S12" s="22">
        <f>IF('(3)複'!N12="","",'(3)複'!N12)</f>
      </c>
      <c r="T12" s="32">
        <f>IF('(3)複'!O12="","",'(3)複'!O12)</f>
      </c>
      <c r="U12" s="32">
        <f>IF('(3)複'!P12="","",'(3)複'!P12)</f>
      </c>
      <c r="V12" s="33">
        <f>IF('(3)複'!Q12="","",'(3)複'!Q12)</f>
      </c>
      <c r="W12" s="19">
        <f t="shared" si="2"/>
      </c>
      <c r="X12" s="18">
        <f>X11</f>
      </c>
      <c r="Y12" s="22">
        <f>IF('(4)混合'!N12="","",'(4)混合'!N12)</f>
      </c>
      <c r="Z12" s="22">
        <f>IF('(4)混合'!O12="","",'(4)混合'!O12)</f>
      </c>
      <c r="AA12" s="22">
        <f>IF('(4)混合'!P12="","",'(4)混合'!P12)</f>
      </c>
      <c r="AB12" s="70">
        <f>IF('(4)混合'!Q12="","",'(4)混合'!Q12)</f>
      </c>
    </row>
    <row r="13" spans="11:28" ht="11.25">
      <c r="K13" s="19">
        <f t="shared" si="0"/>
      </c>
      <c r="L13" s="18">
        <f>IF(COUNTIF('(2)単'!M13,"男子単*"),"MS",IF(COUNTIF('(2)単'!M13,"女子単*"),"WS",""))</f>
      </c>
      <c r="M13" s="22">
        <f>IF('(2)単'!N13="","",'(2)単'!N13)</f>
      </c>
      <c r="N13" s="20">
        <f>IF('(2)単'!O13="","",'(2)単'!O13)</f>
      </c>
      <c r="O13" s="20">
        <f>IF('(2)単'!P13="","",'(2)単'!P13)</f>
      </c>
      <c r="P13" s="20">
        <f>IF('(2)単'!Q13="","",'(2)単'!Q13)</f>
      </c>
      <c r="Q13" s="19">
        <f t="shared" si="1"/>
      </c>
      <c r="R13" s="18">
        <f>IF(COUNTIF('(3)複'!M13,"男子複*"),"MD",IF(COUNTIF('(3)複'!M13,"女子複*"),"WD",""))</f>
      </c>
      <c r="S13" s="22">
        <f>IF('(3)複'!N13="","",'(3)複'!N13)</f>
      </c>
      <c r="T13" s="32">
        <f>IF('(3)複'!O13="","",'(3)複'!O13)</f>
      </c>
      <c r="U13" s="32">
        <f>IF('(3)複'!P13="","",'(3)複'!P13)</f>
      </c>
      <c r="V13" s="33">
        <f>IF('(3)複'!Q13="","",'(3)複'!Q13)</f>
      </c>
      <c r="W13" s="19">
        <f t="shared" si="2"/>
      </c>
      <c r="X13" s="18">
        <f>IF(COUNTIF('(4)混合'!M13,"混合複*"),"XD","")</f>
      </c>
      <c r="Y13" s="22">
        <f>IF('(4)混合'!N13="","",'(4)混合'!N13)</f>
      </c>
      <c r="Z13" s="22">
        <f>IF('(4)混合'!O13="","",'(4)混合'!O13)</f>
      </c>
      <c r="AA13" s="22">
        <f>IF('(4)混合'!P13="","",'(4)混合'!P13)</f>
      </c>
      <c r="AB13" s="70">
        <f>IF('(4)混合'!Q13="","",'(4)混合'!Q13)</f>
      </c>
    </row>
    <row r="14" spans="11:28" ht="11.25">
      <c r="K14" s="19">
        <f t="shared" si="0"/>
      </c>
      <c r="L14" s="18">
        <f>IF(COUNTIF('(2)単'!M14,"男子単*"),"MS",IF(COUNTIF('(2)単'!M14,"女子単*"),"WS",""))</f>
      </c>
      <c r="M14" s="22">
        <f>IF('(2)単'!N14="","",'(2)単'!N14)</f>
      </c>
      <c r="N14" s="20">
        <f>IF('(2)単'!O14="","",'(2)単'!O14)</f>
      </c>
      <c r="O14" s="20">
        <f>IF('(2)単'!P14="","",'(2)単'!P14)</f>
      </c>
      <c r="P14" s="20">
        <f>IF('(2)単'!Q14="","",'(2)単'!Q14)</f>
      </c>
      <c r="Q14" s="19">
        <f t="shared" si="1"/>
      </c>
      <c r="R14" s="18">
        <f>R13</f>
      </c>
      <c r="S14" s="22">
        <f>IF('(3)複'!N14="","",'(3)複'!N14)</f>
      </c>
      <c r="T14" s="32">
        <f>IF('(3)複'!O14="","",'(3)複'!O14)</f>
      </c>
      <c r="U14" s="32">
        <f>IF('(3)複'!P14="","",'(3)複'!P14)</f>
      </c>
      <c r="V14" s="33">
        <f>IF('(3)複'!Q14="","",'(3)複'!Q14)</f>
      </c>
      <c r="W14" s="19">
        <f t="shared" si="2"/>
      </c>
      <c r="X14" s="18">
        <f>X13</f>
      </c>
      <c r="Y14" s="22">
        <f>IF('(4)混合'!N14="","",'(4)混合'!N14)</f>
      </c>
      <c r="Z14" s="22">
        <f>IF('(4)混合'!O14="","",'(4)混合'!O14)</f>
      </c>
      <c r="AA14" s="22">
        <f>IF('(4)混合'!P14="","",'(4)混合'!P14)</f>
      </c>
      <c r="AB14" s="70">
        <f>IF('(4)混合'!Q14="","",'(4)混合'!Q14)</f>
      </c>
    </row>
    <row r="15" spans="11:28" ht="11.25">
      <c r="K15" s="19">
        <f t="shared" si="0"/>
      </c>
      <c r="L15" s="18">
        <f>IF(COUNTIF('(2)単'!M15,"男子単*"),"MS",IF(COUNTIF('(2)単'!M15,"女子単*"),"WS",""))</f>
      </c>
      <c r="M15" s="22">
        <f>IF('(2)単'!N15="","",'(2)単'!N15)</f>
      </c>
      <c r="N15" s="20">
        <f>IF('(2)単'!O15="","",'(2)単'!O15)</f>
      </c>
      <c r="O15" s="20">
        <f>IF('(2)単'!P15="","",'(2)単'!P15)</f>
      </c>
      <c r="P15" s="20">
        <f>IF('(2)単'!Q15="","",'(2)単'!Q15)</f>
      </c>
      <c r="Q15" s="19">
        <f t="shared" si="1"/>
      </c>
      <c r="R15" s="18">
        <f>IF(COUNTIF('(3)複'!M15,"男子複*"),"MD",IF(COUNTIF('(3)複'!M15,"女子複*"),"WD",""))</f>
      </c>
      <c r="S15" s="22">
        <f>IF('(3)複'!N15="","",'(3)複'!N15)</f>
      </c>
      <c r="T15" s="32">
        <f>IF('(3)複'!O15="","",'(3)複'!O15)</f>
      </c>
      <c r="U15" s="32">
        <f>IF('(3)複'!P15="","",'(3)複'!P15)</f>
      </c>
      <c r="V15" s="33">
        <f>IF('(3)複'!Q15="","",'(3)複'!Q15)</f>
      </c>
      <c r="W15" s="19">
        <f t="shared" si="2"/>
      </c>
      <c r="X15" s="18">
        <f>IF(COUNTIF('(4)混合'!M15,"混合複*"),"XD","")</f>
      </c>
      <c r="Y15" s="22">
        <f>IF('(4)混合'!N15="","",'(4)混合'!N15)</f>
      </c>
      <c r="Z15" s="22">
        <f>IF('(4)混合'!O15="","",'(4)混合'!O15)</f>
      </c>
      <c r="AA15" s="22">
        <f>IF('(4)混合'!P15="","",'(4)混合'!P15)</f>
      </c>
      <c r="AB15" s="70">
        <f>IF('(4)混合'!Q15="","",'(4)混合'!Q15)</f>
      </c>
    </row>
    <row r="16" spans="11:28" ht="11.25">
      <c r="K16" s="19">
        <f t="shared" si="0"/>
      </c>
      <c r="L16" s="18">
        <f>IF(COUNTIF('(2)単'!M16,"男子単*"),"MS",IF(COUNTIF('(2)単'!M16,"女子単*"),"WS",""))</f>
      </c>
      <c r="M16" s="22">
        <f>IF('(2)単'!N16="","",'(2)単'!N16)</f>
      </c>
      <c r="N16" s="20">
        <f>IF('(2)単'!O16="","",'(2)単'!O16)</f>
      </c>
      <c r="O16" s="20">
        <f>IF('(2)単'!P16="","",'(2)単'!P16)</f>
      </c>
      <c r="P16" s="20">
        <f>IF('(2)単'!Q16="","",'(2)単'!Q16)</f>
      </c>
      <c r="Q16" s="19">
        <f t="shared" si="1"/>
      </c>
      <c r="R16" s="18">
        <f>R15</f>
      </c>
      <c r="S16" s="22">
        <f>IF('(3)複'!N16="","",'(3)複'!N16)</f>
      </c>
      <c r="T16" s="32">
        <f>IF('(3)複'!O16="","",'(3)複'!O16)</f>
      </c>
      <c r="U16" s="32">
        <f>IF('(3)複'!P16="","",'(3)複'!P16)</f>
      </c>
      <c r="V16" s="33">
        <f>IF('(3)複'!Q16="","",'(3)複'!Q16)</f>
      </c>
      <c r="W16" s="19">
        <f t="shared" si="2"/>
      </c>
      <c r="X16" s="18">
        <f>X15</f>
      </c>
      <c r="Y16" s="22">
        <f>IF('(4)混合'!N16="","",'(4)混合'!N16)</f>
      </c>
      <c r="Z16" s="22">
        <f>IF('(4)混合'!O16="","",'(4)混合'!O16)</f>
      </c>
      <c r="AA16" s="22">
        <f>IF('(4)混合'!P16="","",'(4)混合'!P16)</f>
      </c>
      <c r="AB16" s="70">
        <f>IF('(4)混合'!Q16="","",'(4)混合'!Q16)</f>
      </c>
    </row>
    <row r="17" spans="11:28" ht="11.25">
      <c r="K17" s="19">
        <f t="shared" si="0"/>
      </c>
      <c r="L17" s="18">
        <f>IF(COUNTIF('(2)単'!M17,"男子単*"),"MS",IF(COUNTIF('(2)単'!M17,"女子単*"),"WS",""))</f>
      </c>
      <c r="M17" s="22">
        <f>IF('(2)単'!N17="","",'(2)単'!N17)</f>
      </c>
      <c r="N17" s="20">
        <f>IF('(2)単'!O17="","",'(2)単'!O17)</f>
      </c>
      <c r="O17" s="20">
        <f>IF('(2)単'!P17="","",'(2)単'!P17)</f>
      </c>
      <c r="P17" s="20">
        <f>IF('(2)単'!Q17="","",'(2)単'!Q17)</f>
      </c>
      <c r="Q17" s="19">
        <f t="shared" si="1"/>
      </c>
      <c r="R17" s="18">
        <f>IF(COUNTIF('(3)複'!M17,"男子複*"),"MD",IF(COUNTIF('(3)複'!M17,"女子複*"),"WD",""))</f>
      </c>
      <c r="S17" s="22">
        <f>IF('(3)複'!N17="","",'(3)複'!N17)</f>
      </c>
      <c r="T17" s="32">
        <f>IF('(3)複'!O17="","",'(3)複'!O17)</f>
      </c>
      <c r="U17" s="32">
        <f>IF('(3)複'!P17="","",'(3)複'!P17)</f>
      </c>
      <c r="V17" s="33">
        <f>IF('(3)複'!Q17="","",'(3)複'!Q17)</f>
      </c>
      <c r="W17" s="19">
        <f t="shared" si="2"/>
      </c>
      <c r="X17" s="18">
        <f>IF(COUNTIF('(4)混合'!M17,"混合複*"),"XD","")</f>
      </c>
      <c r="Y17" s="22">
        <f>IF('(4)混合'!N17="","",'(4)混合'!N17)</f>
      </c>
      <c r="Z17" s="22">
        <f>IF('(4)混合'!O17="","",'(4)混合'!O17)</f>
      </c>
      <c r="AA17" s="22">
        <f>IF('(4)混合'!P17="","",'(4)混合'!P17)</f>
      </c>
      <c r="AB17" s="70">
        <f>IF('(4)混合'!Q17="","",'(4)混合'!Q17)</f>
      </c>
    </row>
    <row r="18" spans="11:28" ht="11.25">
      <c r="K18" s="19">
        <f t="shared" si="0"/>
      </c>
      <c r="L18" s="18">
        <f>IF(COUNTIF('(2)単'!M18,"男子単*"),"MS",IF(COUNTIF('(2)単'!M18,"女子単*"),"WS",""))</f>
      </c>
      <c r="M18" s="22">
        <f>IF('(2)単'!N18="","",'(2)単'!N18)</f>
      </c>
      <c r="N18" s="20">
        <f>IF('(2)単'!O18="","",'(2)単'!O18)</f>
      </c>
      <c r="O18" s="20">
        <f>IF('(2)単'!P18="","",'(2)単'!P18)</f>
      </c>
      <c r="P18" s="20">
        <f>IF('(2)単'!Q18="","",'(2)単'!Q18)</f>
      </c>
      <c r="Q18" s="19">
        <f t="shared" si="1"/>
      </c>
      <c r="R18" s="18">
        <f>R17</f>
      </c>
      <c r="S18" s="22">
        <f>IF('(3)複'!N18="","",'(3)複'!N18)</f>
      </c>
      <c r="T18" s="32">
        <f>IF('(3)複'!O18="","",'(3)複'!O18)</f>
      </c>
      <c r="U18" s="32">
        <f>IF('(3)複'!P18="","",'(3)複'!P18)</f>
      </c>
      <c r="V18" s="33">
        <f>IF('(3)複'!Q18="","",'(3)複'!Q18)</f>
      </c>
      <c r="W18" s="19">
        <f t="shared" si="2"/>
      </c>
      <c r="X18" s="18">
        <f>X17</f>
      </c>
      <c r="Y18" s="22">
        <f>IF('(4)混合'!N18="","",'(4)混合'!N18)</f>
      </c>
      <c r="Z18" s="22">
        <f>IF('(4)混合'!O18="","",'(4)混合'!O18)</f>
      </c>
      <c r="AA18" s="22">
        <f>IF('(4)混合'!P18="","",'(4)混合'!P18)</f>
      </c>
      <c r="AB18" s="70">
        <f>IF('(4)混合'!Q18="","",'(4)混合'!Q18)</f>
      </c>
    </row>
    <row r="19" spans="11:28" ht="11.25">
      <c r="K19" s="19">
        <f t="shared" si="0"/>
      </c>
      <c r="L19" s="18">
        <f>IF(COUNTIF('(2)単'!M19,"男子単*"),"MS",IF(COUNTIF('(2)単'!M19,"女子単*"),"WS",""))</f>
      </c>
      <c r="M19" s="22">
        <f>IF('(2)単'!N19="","",'(2)単'!N19)</f>
      </c>
      <c r="N19" s="20">
        <f>IF('(2)単'!O19="","",'(2)単'!O19)</f>
      </c>
      <c r="O19" s="20">
        <f>IF('(2)単'!P19="","",'(2)単'!P19)</f>
      </c>
      <c r="P19" s="20">
        <f>IF('(2)単'!Q19="","",'(2)単'!Q19)</f>
      </c>
      <c r="Q19" s="19">
        <f t="shared" si="1"/>
      </c>
      <c r="R19" s="18">
        <f>IF(COUNTIF('(3)複'!M19,"男子複*"),"MD",IF(COUNTIF('(3)複'!M19,"女子複*"),"WD",""))</f>
      </c>
      <c r="S19" s="22">
        <f>IF('(3)複'!N19="","",'(3)複'!N19)</f>
      </c>
      <c r="T19" s="32">
        <f>IF('(3)複'!O19="","",'(3)複'!O19)</f>
      </c>
      <c r="U19" s="32">
        <f>IF('(3)複'!P19="","",'(3)複'!P19)</f>
      </c>
      <c r="V19" s="33">
        <f>IF('(3)複'!Q19="","",'(3)複'!Q19)</f>
      </c>
      <c r="W19" s="19">
        <f t="shared" si="2"/>
      </c>
      <c r="X19" s="18">
        <f>IF(COUNTIF('(4)混合'!M19,"混合複*"),"XD","")</f>
      </c>
      <c r="Y19" s="22">
        <f>IF('(4)混合'!N19="","",'(4)混合'!N19)</f>
      </c>
      <c r="Z19" s="22">
        <f>IF('(4)混合'!O19="","",'(4)混合'!O19)</f>
      </c>
      <c r="AA19" s="22">
        <f>IF('(4)混合'!P19="","",'(4)混合'!P19)</f>
      </c>
      <c r="AB19" s="70">
        <f>IF('(4)混合'!Q19="","",'(4)混合'!Q19)</f>
      </c>
    </row>
    <row r="20" spans="11:28" ht="11.25">
      <c r="K20" s="19">
        <f t="shared" si="0"/>
      </c>
      <c r="L20" s="18">
        <f>IF(COUNTIF('(2)単'!M20,"男子単*"),"MS",IF(COUNTIF('(2)単'!M20,"女子単*"),"WS",""))</f>
      </c>
      <c r="M20" s="22">
        <f>IF('(2)単'!N20="","",'(2)単'!N20)</f>
      </c>
      <c r="N20" s="20">
        <f>IF('(2)単'!O20="","",'(2)単'!O20)</f>
      </c>
      <c r="O20" s="20">
        <f>IF('(2)単'!P20="","",'(2)単'!P20)</f>
      </c>
      <c r="P20" s="20">
        <f>IF('(2)単'!Q20="","",'(2)単'!Q20)</f>
      </c>
      <c r="Q20" s="19">
        <f t="shared" si="1"/>
      </c>
      <c r="R20" s="18">
        <f>R19</f>
      </c>
      <c r="S20" s="22">
        <f>IF('(3)複'!N20="","",'(3)複'!N20)</f>
      </c>
      <c r="T20" s="32">
        <f>IF('(3)複'!O20="","",'(3)複'!O20)</f>
      </c>
      <c r="U20" s="32">
        <f>IF('(3)複'!P20="","",'(3)複'!P20)</f>
      </c>
      <c r="V20" s="33">
        <f>IF('(3)複'!Q20="","",'(3)複'!Q20)</f>
      </c>
      <c r="W20" s="19">
        <f t="shared" si="2"/>
      </c>
      <c r="X20" s="18">
        <f>X19</f>
      </c>
      <c r="Y20" s="22">
        <f>IF('(4)混合'!N20="","",'(4)混合'!N20)</f>
      </c>
      <c r="Z20" s="22">
        <f>IF('(4)混合'!O20="","",'(4)混合'!O20)</f>
      </c>
      <c r="AA20" s="22">
        <f>IF('(4)混合'!P20="","",'(4)混合'!P20)</f>
      </c>
      <c r="AB20" s="70">
        <f>IF('(4)混合'!Q20="","",'(4)混合'!Q20)</f>
      </c>
    </row>
    <row r="21" spans="11:28" ht="11.25">
      <c r="K21" s="19">
        <f t="shared" si="0"/>
      </c>
      <c r="L21" s="18">
        <f>IF(COUNTIF('(2)単'!M21,"男子単*"),"MS",IF(COUNTIF('(2)単'!M21,"女子単*"),"WS",""))</f>
      </c>
      <c r="M21" s="22">
        <f>IF('(2)単'!N21="","",'(2)単'!N21)</f>
      </c>
      <c r="N21" s="20">
        <f>IF('(2)単'!O21="","",'(2)単'!O21)</f>
      </c>
      <c r="O21" s="20">
        <f>IF('(2)単'!P21="","",'(2)単'!P21)</f>
      </c>
      <c r="P21" s="20">
        <f>IF('(2)単'!Q21="","",'(2)単'!Q21)</f>
      </c>
      <c r="Q21" s="19">
        <f t="shared" si="1"/>
      </c>
      <c r="R21" s="18">
        <f>IF(COUNTIF('(3)複'!M21,"男子複*"),"MD",IF(COUNTIF('(3)複'!M21,"女子複*"),"WD",""))</f>
      </c>
      <c r="S21" s="22">
        <f>IF('(3)複'!N21="","",'(3)複'!N21)</f>
      </c>
      <c r="T21" s="32">
        <f>IF('(3)複'!O21="","",'(3)複'!O21)</f>
      </c>
      <c r="U21" s="32">
        <f>IF('(3)複'!P21="","",'(3)複'!P21)</f>
      </c>
      <c r="V21" s="33">
        <f>IF('(3)複'!Q21="","",'(3)複'!Q21)</f>
      </c>
      <c r="W21" s="19">
        <f t="shared" si="2"/>
      </c>
      <c r="X21" s="18">
        <f>IF(COUNTIF('(4)混合'!M21,"混合複*"),"XD","")</f>
      </c>
      <c r="Y21" s="22">
        <f>IF('(4)混合'!N21="","",'(4)混合'!N21)</f>
      </c>
      <c r="Z21" s="22">
        <f>IF('(4)混合'!O21="","",'(4)混合'!O21)</f>
      </c>
      <c r="AA21" s="22">
        <f>IF('(4)混合'!P21="","",'(4)混合'!P21)</f>
      </c>
      <c r="AB21" s="70">
        <f>IF('(4)混合'!Q21="","",'(4)混合'!Q21)</f>
      </c>
    </row>
    <row r="22" spans="11:28" ht="11.25">
      <c r="K22" s="19">
        <f t="shared" si="0"/>
      </c>
      <c r="L22" s="18">
        <f>IF(COUNTIF('(2)単'!M22,"男子単*"),"MS",IF(COUNTIF('(2)単'!M22,"女子単*"),"WS",""))</f>
      </c>
      <c r="M22" s="22">
        <f>IF('(2)単'!N22="","",'(2)単'!N22)</f>
      </c>
      <c r="N22" s="20">
        <f>IF('(2)単'!O22="","",'(2)単'!O22)</f>
      </c>
      <c r="O22" s="20">
        <f>IF('(2)単'!P22="","",'(2)単'!P22)</f>
      </c>
      <c r="P22" s="20">
        <f>IF('(2)単'!Q22="","",'(2)単'!Q22)</f>
      </c>
      <c r="Q22" s="19">
        <f t="shared" si="1"/>
      </c>
      <c r="R22" s="18">
        <f>R21</f>
      </c>
      <c r="S22" s="22">
        <f>IF('(3)複'!N22="","",'(3)複'!N22)</f>
      </c>
      <c r="T22" s="32">
        <f>IF('(3)複'!O22="","",'(3)複'!O22)</f>
      </c>
      <c r="U22" s="32">
        <f>IF('(3)複'!P22="","",'(3)複'!P22)</f>
      </c>
      <c r="V22" s="33">
        <f>IF('(3)複'!Q22="","",'(3)複'!Q22)</f>
      </c>
      <c r="W22" s="19">
        <f t="shared" si="2"/>
      </c>
      <c r="X22" s="18">
        <f>X21</f>
      </c>
      <c r="Y22" s="22">
        <f>IF('(4)混合'!N22="","",'(4)混合'!N22)</f>
      </c>
      <c r="Z22" s="22">
        <f>IF('(4)混合'!O22="","",'(4)混合'!O22)</f>
      </c>
      <c r="AA22" s="22">
        <f>IF('(4)混合'!P22="","",'(4)混合'!P22)</f>
      </c>
      <c r="AB22" s="70">
        <f>IF('(4)混合'!Q22="","",'(4)混合'!Q22)</f>
      </c>
    </row>
    <row r="23" spans="11:28" ht="11.25">
      <c r="K23" s="19">
        <f t="shared" si="0"/>
      </c>
      <c r="L23" s="18">
        <f>IF(COUNTIF('(2)単'!M23,"男子単*"),"MS",IF(COUNTIF('(2)単'!M23,"女子単*"),"WS",""))</f>
      </c>
      <c r="M23" s="22">
        <f>IF('(2)単'!N23="","",'(2)単'!N23)</f>
      </c>
      <c r="N23" s="20">
        <f>IF('(2)単'!O23="","",'(2)単'!O23)</f>
      </c>
      <c r="O23" s="20">
        <f>IF('(2)単'!P23="","",'(2)単'!P23)</f>
      </c>
      <c r="P23" s="20">
        <f>IF('(2)単'!Q23="","",'(2)単'!Q23)</f>
      </c>
      <c r="Q23" s="19">
        <f t="shared" si="1"/>
      </c>
      <c r="R23" s="18">
        <f>IF(COUNTIF('(3)複'!M23,"男子複*"),"MD",IF(COUNTIF('(3)複'!M23,"女子複*"),"WD",""))</f>
      </c>
      <c r="S23" s="22">
        <f>IF('(3)複'!N23="","",'(3)複'!N23)</f>
      </c>
      <c r="T23" s="32">
        <f>IF('(3)複'!O23="","",'(3)複'!O23)</f>
      </c>
      <c r="U23" s="32">
        <f>IF('(3)複'!P23="","",'(3)複'!P23)</f>
      </c>
      <c r="V23" s="33">
        <f>IF('(3)複'!Q23="","",'(3)複'!Q23)</f>
      </c>
      <c r="W23" s="19">
        <f t="shared" si="2"/>
      </c>
      <c r="X23" s="18">
        <f>IF(COUNTIF('(4)混合'!M23,"混合複*"),"XD","")</f>
      </c>
      <c r="Y23" s="22">
        <f>IF('(4)混合'!N23="","",'(4)混合'!N23)</f>
      </c>
      <c r="Z23" s="22">
        <f>IF('(4)混合'!O23="","",'(4)混合'!O23)</f>
      </c>
      <c r="AA23" s="22">
        <f>IF('(4)混合'!P23="","",'(4)混合'!P23)</f>
      </c>
      <c r="AB23" s="70">
        <f>IF('(4)混合'!Q23="","",'(4)混合'!Q23)</f>
      </c>
    </row>
    <row r="24" spans="11:28" ht="11.25">
      <c r="K24" s="19">
        <f t="shared" si="0"/>
      </c>
      <c r="L24" s="18">
        <f>IF(COUNTIF('(2)単'!M24,"男子単*"),"MS",IF(COUNTIF('(2)単'!M24,"女子単*"),"WS",""))</f>
      </c>
      <c r="M24" s="22">
        <f>IF('(2)単'!N24="","",'(2)単'!N24)</f>
      </c>
      <c r="N24" s="20">
        <f>IF('(2)単'!O24="","",'(2)単'!O24)</f>
      </c>
      <c r="O24" s="20">
        <f>IF('(2)単'!P24="","",'(2)単'!P24)</f>
      </c>
      <c r="P24" s="20">
        <f>IF('(2)単'!Q24="","",'(2)単'!Q24)</f>
      </c>
      <c r="Q24" s="19">
        <f t="shared" si="1"/>
      </c>
      <c r="R24" s="18">
        <f>R23</f>
      </c>
      <c r="S24" s="22">
        <f>IF('(3)複'!N24="","",'(3)複'!N24)</f>
      </c>
      <c r="T24" s="32">
        <f>IF('(3)複'!O24="","",'(3)複'!O24)</f>
      </c>
      <c r="U24" s="32">
        <f>IF('(3)複'!P24="","",'(3)複'!P24)</f>
      </c>
      <c r="V24" s="33">
        <f>IF('(3)複'!Q24="","",'(3)複'!Q24)</f>
      </c>
      <c r="W24" s="19">
        <f t="shared" si="2"/>
      </c>
      <c r="X24" s="18">
        <f>X23</f>
      </c>
      <c r="Y24" s="22">
        <f>IF('(4)混合'!N24="","",'(4)混合'!N24)</f>
      </c>
      <c r="Z24" s="22">
        <f>IF('(4)混合'!O24="","",'(4)混合'!O24)</f>
      </c>
      <c r="AA24" s="22">
        <f>IF('(4)混合'!P24="","",'(4)混合'!P24)</f>
      </c>
      <c r="AB24" s="70">
        <f>IF('(4)混合'!Q24="","",'(4)混合'!Q24)</f>
      </c>
    </row>
    <row r="25" spans="11:28" ht="11.25">
      <c r="K25" s="19">
        <f t="shared" si="0"/>
      </c>
      <c r="L25" s="18">
        <f>IF(COUNTIF('(2)単'!M25,"男子単*"),"MS",IF(COUNTIF('(2)単'!M25,"女子単*"),"WS",""))</f>
      </c>
      <c r="M25" s="22">
        <f>IF('(2)単'!N25="","",'(2)単'!N25)</f>
      </c>
      <c r="N25" s="20">
        <f>IF('(2)単'!O25="","",'(2)単'!O25)</f>
      </c>
      <c r="O25" s="20">
        <f>IF('(2)単'!P25="","",'(2)単'!P25)</f>
      </c>
      <c r="P25" s="20">
        <f>IF('(2)単'!Q25="","",'(2)単'!Q25)</f>
      </c>
      <c r="Q25" s="19">
        <f t="shared" si="1"/>
      </c>
      <c r="R25" s="18">
        <f>IF(COUNTIF('(3)複'!M25,"男子複*"),"MD",IF(COUNTIF('(3)複'!M25,"女子複*"),"WD",""))</f>
      </c>
      <c r="S25" s="22">
        <f>IF('(3)複'!N25="","",'(3)複'!N25)</f>
      </c>
      <c r="T25" s="32">
        <f>IF('(3)複'!O25="","",'(3)複'!O25)</f>
      </c>
      <c r="U25" s="32">
        <f>IF('(3)複'!P25="","",'(3)複'!P25)</f>
      </c>
      <c r="V25" s="33">
        <f>IF('(3)複'!Q25="","",'(3)複'!Q25)</f>
      </c>
      <c r="W25" s="19">
        <f t="shared" si="2"/>
      </c>
      <c r="X25" s="18">
        <f>IF(COUNTIF('(4)混合'!M25,"混合複*"),"XD","")</f>
      </c>
      <c r="Y25" s="22">
        <f>IF('(4)混合'!N25="","",'(4)混合'!N25)</f>
      </c>
      <c r="Z25" s="22">
        <f>IF('(4)混合'!O25="","",'(4)混合'!O25)</f>
      </c>
      <c r="AA25" s="22">
        <f>IF('(4)混合'!P25="","",'(4)混合'!P25)</f>
      </c>
      <c r="AB25" s="70">
        <f>IF('(4)混合'!Q25="","",'(4)混合'!Q25)</f>
      </c>
    </row>
    <row r="26" spans="11:28" ht="11.25">
      <c r="K26" s="19">
        <f t="shared" si="0"/>
      </c>
      <c r="L26" s="18">
        <f>IF(COUNTIF('(2)単'!M26,"男子単*"),"MS",IF(COUNTIF('(2)単'!M26,"女子単*"),"WS",""))</f>
      </c>
      <c r="M26" s="22">
        <f>IF('(2)単'!N26="","",'(2)単'!N26)</f>
      </c>
      <c r="N26" s="20">
        <f>IF('(2)単'!O26="","",'(2)単'!O26)</f>
      </c>
      <c r="O26" s="20">
        <f>IF('(2)単'!P26="","",'(2)単'!P26)</f>
      </c>
      <c r="P26" s="20">
        <f>IF('(2)単'!Q26="","",'(2)単'!Q26)</f>
      </c>
      <c r="Q26" s="19">
        <f t="shared" si="1"/>
      </c>
      <c r="R26" s="18">
        <f>R25</f>
      </c>
      <c r="S26" s="22">
        <f>IF('(3)複'!N26="","",'(3)複'!N26)</f>
      </c>
      <c r="T26" s="32">
        <f>IF('(3)複'!O26="","",'(3)複'!O26)</f>
      </c>
      <c r="U26" s="32">
        <f>IF('(3)複'!P26="","",'(3)複'!P26)</f>
      </c>
      <c r="V26" s="33">
        <f>IF('(3)複'!Q26="","",'(3)複'!Q26)</f>
      </c>
      <c r="W26" s="19">
        <f t="shared" si="2"/>
      </c>
      <c r="X26" s="18">
        <f>X25</f>
      </c>
      <c r="Y26" s="22">
        <f>IF('(4)混合'!N26="","",'(4)混合'!N26)</f>
      </c>
      <c r="Z26" s="22">
        <f>IF('(4)混合'!O26="","",'(4)混合'!O26)</f>
      </c>
      <c r="AA26" s="22">
        <f>IF('(4)混合'!P26="","",'(4)混合'!P26)</f>
      </c>
      <c r="AB26" s="70">
        <f>IF('(4)混合'!Q26="","",'(4)混合'!Q26)</f>
      </c>
    </row>
    <row r="27" spans="11:28" ht="11.25">
      <c r="K27" s="19">
        <f t="shared" si="0"/>
      </c>
      <c r="L27" s="18">
        <f>IF(COUNTIF('(2)単'!M27,"男子単*"),"MS",IF(COUNTIF('(2)単'!M27,"女子単*"),"WS",""))</f>
      </c>
      <c r="M27" s="22">
        <f>IF('(2)単'!N27="","",'(2)単'!N27)</f>
      </c>
      <c r="N27" s="20">
        <f>IF('(2)単'!O27="","",'(2)単'!O27)</f>
      </c>
      <c r="O27" s="20">
        <f>IF('(2)単'!P27="","",'(2)単'!P27)</f>
      </c>
      <c r="P27" s="20">
        <f>IF('(2)単'!Q27="","",'(2)単'!Q27)</f>
      </c>
      <c r="Q27" s="19">
        <f t="shared" si="1"/>
      </c>
      <c r="R27" s="18">
        <f>IF(COUNTIF('(3)複'!M27,"男子複*"),"MD",IF(COUNTIF('(3)複'!M27,"女子複*"),"WD",""))</f>
      </c>
      <c r="S27" s="22">
        <f>IF('(3)複'!N27="","",'(3)複'!N27)</f>
      </c>
      <c r="T27" s="32">
        <f>IF('(3)複'!O27="","",'(3)複'!O27)</f>
      </c>
      <c r="U27" s="32">
        <f>IF('(3)複'!P27="","",'(3)複'!P27)</f>
      </c>
      <c r="V27" s="33">
        <f>IF('(3)複'!Q27="","",'(3)複'!Q27)</f>
      </c>
      <c r="W27" s="19">
        <f t="shared" si="2"/>
      </c>
      <c r="X27" s="18">
        <f>IF(COUNTIF('(4)混合'!M27,"混合複*"),"XD","")</f>
      </c>
      <c r="Y27" s="22">
        <f>IF('(4)混合'!N27="","",'(4)混合'!N27)</f>
      </c>
      <c r="Z27" s="22">
        <f>IF('(4)混合'!O27="","",'(4)混合'!O27)</f>
      </c>
      <c r="AA27" s="22">
        <f>IF('(4)混合'!P27="","",'(4)混合'!P27)</f>
      </c>
      <c r="AB27" s="70">
        <f>IF('(4)混合'!Q27="","",'(4)混合'!Q27)</f>
      </c>
    </row>
    <row r="28" spans="11:28" ht="11.25">
      <c r="K28" s="19">
        <f t="shared" si="0"/>
      </c>
      <c r="L28" s="18">
        <f>IF(COUNTIF('(2)単'!M28,"男子単*"),"MS",IF(COUNTIF('(2)単'!M28,"女子単*"),"WS",""))</f>
      </c>
      <c r="M28" s="22">
        <f>IF('(2)単'!N28="","",'(2)単'!N28)</f>
      </c>
      <c r="N28" s="20">
        <f>IF('(2)単'!O28="","",'(2)単'!O28)</f>
      </c>
      <c r="O28" s="20">
        <f>IF('(2)単'!P28="","",'(2)単'!P28)</f>
      </c>
      <c r="P28" s="20">
        <f>IF('(2)単'!Q28="","",'(2)単'!Q28)</f>
      </c>
      <c r="Q28" s="19">
        <f t="shared" si="1"/>
      </c>
      <c r="R28" s="18">
        <f>R27</f>
      </c>
      <c r="S28" s="22">
        <f>IF('(3)複'!N28="","",'(3)複'!N28)</f>
      </c>
      <c r="T28" s="32">
        <f>IF('(3)複'!O28="","",'(3)複'!O28)</f>
      </c>
      <c r="U28" s="32">
        <f>IF('(3)複'!P28="","",'(3)複'!P28)</f>
      </c>
      <c r="V28" s="33">
        <f>IF('(3)複'!Q28="","",'(3)複'!Q28)</f>
      </c>
      <c r="W28" s="19">
        <f t="shared" si="2"/>
      </c>
      <c r="X28" s="18">
        <f>X27</f>
      </c>
      <c r="Y28" s="22">
        <f>IF('(4)混合'!N28="","",'(4)混合'!N28)</f>
      </c>
      <c r="Z28" s="22">
        <f>IF('(4)混合'!O28="","",'(4)混合'!O28)</f>
      </c>
      <c r="AA28" s="22">
        <f>IF('(4)混合'!P28="","",'(4)混合'!P28)</f>
      </c>
      <c r="AB28" s="70">
        <f>IF('(4)混合'!Q28="","",'(4)混合'!Q28)</f>
      </c>
    </row>
    <row r="29" spans="11:28" ht="11.25">
      <c r="K29" s="19">
        <f t="shared" si="0"/>
      </c>
      <c r="L29" s="18">
        <f>IF(COUNTIF('(2)単'!M29,"男子単*"),"MS",IF(COUNTIF('(2)単'!M29,"女子単*"),"WS",""))</f>
      </c>
      <c r="M29" s="22">
        <f>IF('(2)単'!N29="","",'(2)単'!N29)</f>
      </c>
      <c r="N29" s="20">
        <f>IF('(2)単'!O29="","",'(2)単'!O29)</f>
      </c>
      <c r="O29" s="20">
        <f>IF('(2)単'!P29="","",'(2)単'!P29)</f>
      </c>
      <c r="P29" s="20">
        <f>IF('(2)単'!Q29="","",'(2)単'!Q29)</f>
      </c>
      <c r="Q29" s="19">
        <f t="shared" si="1"/>
      </c>
      <c r="R29" s="18">
        <f>IF(COUNTIF('(3)複'!M29,"男子複*"),"MD",IF(COUNTIF('(3)複'!M29,"女子複*"),"WD",""))</f>
      </c>
      <c r="S29" s="22">
        <f>IF('(3)複'!N29="","",'(3)複'!N29)</f>
      </c>
      <c r="T29" s="32">
        <f>IF('(3)複'!O29="","",'(3)複'!O29)</f>
      </c>
      <c r="U29" s="32">
        <f>IF('(3)複'!P29="","",'(3)複'!P29)</f>
      </c>
      <c r="V29" s="33">
        <f>IF('(3)複'!Q29="","",'(3)複'!Q29)</f>
      </c>
      <c r="W29" s="19">
        <f t="shared" si="2"/>
      </c>
      <c r="X29" s="18">
        <f>IF(COUNTIF('(4)混合'!M29,"混合複*"),"XD","")</f>
      </c>
      <c r="Y29" s="22">
        <f>IF('(4)混合'!N29="","",'(4)混合'!N29)</f>
      </c>
      <c r="Z29" s="22">
        <f>IF('(4)混合'!O29="","",'(4)混合'!O29)</f>
      </c>
      <c r="AA29" s="22">
        <f>IF('(4)混合'!P29="","",'(4)混合'!P29)</f>
      </c>
      <c r="AB29" s="70">
        <f>IF('(4)混合'!Q29="","",'(4)混合'!Q29)</f>
      </c>
    </row>
    <row r="30" spans="11:28" ht="11.25">
      <c r="K30" s="19">
        <f t="shared" si="0"/>
      </c>
      <c r="L30" s="18">
        <f>IF(COUNTIF('(2)単'!M30,"男子単*"),"MS",IF(COUNTIF('(2)単'!M30,"女子単*"),"WS",""))</f>
      </c>
      <c r="M30" s="22">
        <f>IF('(2)単'!N30="","",'(2)単'!N30)</f>
      </c>
      <c r="N30" s="20">
        <f>IF('(2)単'!O30="","",'(2)単'!O30)</f>
      </c>
      <c r="O30" s="20">
        <f>IF('(2)単'!P30="","",'(2)単'!P30)</f>
      </c>
      <c r="P30" s="20">
        <f>IF('(2)単'!Q30="","",'(2)単'!Q30)</f>
      </c>
      <c r="Q30" s="19">
        <f t="shared" si="1"/>
      </c>
      <c r="R30" s="18">
        <f>R29</f>
      </c>
      <c r="S30" s="22">
        <f>IF('(3)複'!N30="","",'(3)複'!N30)</f>
      </c>
      <c r="T30" s="32">
        <f>IF('(3)複'!O30="","",'(3)複'!O30)</f>
      </c>
      <c r="U30" s="32">
        <f>IF('(3)複'!P30="","",'(3)複'!P30)</f>
      </c>
      <c r="V30" s="33">
        <f>IF('(3)複'!Q30="","",'(3)複'!Q30)</f>
      </c>
      <c r="W30" s="19">
        <f t="shared" si="2"/>
      </c>
      <c r="X30" s="18">
        <f>X29</f>
      </c>
      <c r="Y30" s="22">
        <f>IF('(4)混合'!N30="","",'(4)混合'!N30)</f>
      </c>
      <c r="Z30" s="22">
        <f>IF('(4)混合'!O30="","",'(4)混合'!O30)</f>
      </c>
      <c r="AA30" s="22">
        <f>IF('(4)混合'!P30="","",'(4)混合'!P30)</f>
      </c>
      <c r="AB30" s="70">
        <f>IF('(4)混合'!Q30="","",'(4)混合'!Q30)</f>
      </c>
    </row>
    <row r="31" spans="11:28" ht="11.25">
      <c r="K31" s="19">
        <f t="shared" si="0"/>
      </c>
      <c r="L31" s="18">
        <f>IF(COUNTIF('(2)単'!M31,"男子単*"),"MS",IF(COUNTIF('(2)単'!M31,"女子単*"),"WS",""))</f>
      </c>
      <c r="M31" s="22">
        <f>IF('(2)単'!N31="","",'(2)単'!N31)</f>
      </c>
      <c r="N31" s="20">
        <f>IF('(2)単'!O31="","",'(2)単'!O31)</f>
      </c>
      <c r="O31" s="20">
        <f>IF('(2)単'!P31="","",'(2)単'!P31)</f>
      </c>
      <c r="P31" s="20">
        <f>IF('(2)単'!Q31="","",'(2)単'!Q31)</f>
      </c>
      <c r="Q31" s="19">
        <f t="shared" si="1"/>
      </c>
      <c r="R31" s="18">
        <f>IF(COUNTIF('(3)複'!M31,"男子複*"),"MD",IF(COUNTIF('(3)複'!M31,"女子複*"),"WD",""))</f>
      </c>
      <c r="S31" s="22">
        <f>IF('(3)複'!N31="","",'(3)複'!N31)</f>
      </c>
      <c r="T31" s="32">
        <f>IF('(3)複'!O31="","",'(3)複'!O31)</f>
      </c>
      <c r="U31" s="32">
        <f>IF('(3)複'!P31="","",'(3)複'!P31)</f>
      </c>
      <c r="V31" s="33">
        <f>IF('(3)複'!Q31="","",'(3)複'!Q31)</f>
      </c>
      <c r="W31" s="19">
        <f t="shared" si="2"/>
      </c>
      <c r="X31" s="18">
        <f>IF(COUNTIF('(4)混合'!M31,"混合複*"),"XD","")</f>
      </c>
      <c r="Y31" s="22">
        <f>IF('(4)混合'!N31="","",'(4)混合'!N31)</f>
      </c>
      <c r="Z31" s="22">
        <f>IF('(4)混合'!O31="","",'(4)混合'!O31)</f>
      </c>
      <c r="AA31" s="22">
        <f>IF('(4)混合'!P31="","",'(4)混合'!P31)</f>
      </c>
      <c r="AB31" s="70">
        <f>IF('(4)混合'!Q31="","",'(4)混合'!Q31)</f>
      </c>
    </row>
    <row r="32" spans="11:28" ht="11.25">
      <c r="K32" s="19">
        <f t="shared" si="0"/>
      </c>
      <c r="L32" s="18">
        <f>IF(COUNTIF('(2)単'!M32,"男子単*"),"MS",IF(COUNTIF('(2)単'!M32,"女子単*"),"WS",""))</f>
      </c>
      <c r="M32" s="22">
        <f>IF('(2)単'!N32="","",'(2)単'!N32)</f>
      </c>
      <c r="N32" s="20">
        <f>IF('(2)単'!O32="","",'(2)単'!O32)</f>
      </c>
      <c r="O32" s="20">
        <f>IF('(2)単'!P32="","",'(2)単'!P32)</f>
      </c>
      <c r="P32" s="20">
        <f>IF('(2)単'!Q32="","",'(2)単'!Q32)</f>
      </c>
      <c r="Q32" s="19">
        <f t="shared" si="1"/>
      </c>
      <c r="R32" s="18">
        <f>R31</f>
      </c>
      <c r="S32" s="22">
        <f>IF('(3)複'!N32="","",'(3)複'!N32)</f>
      </c>
      <c r="T32" s="32">
        <f>IF('(3)複'!O32="","",'(3)複'!O32)</f>
      </c>
      <c r="U32" s="32">
        <f>IF('(3)複'!P32="","",'(3)複'!P32)</f>
      </c>
      <c r="V32" s="33">
        <f>IF('(3)複'!Q32="","",'(3)複'!Q32)</f>
      </c>
      <c r="W32" s="19">
        <f t="shared" si="2"/>
      </c>
      <c r="X32" s="18">
        <f>X31</f>
      </c>
      <c r="Y32" s="22">
        <f>IF('(4)混合'!N32="","",'(4)混合'!N32)</f>
      </c>
      <c r="Z32" s="22">
        <f>IF('(4)混合'!O32="","",'(4)混合'!O32)</f>
      </c>
      <c r="AA32" s="22">
        <f>IF('(4)混合'!P32="","",'(4)混合'!P32)</f>
      </c>
      <c r="AB32" s="70">
        <f>IF('(4)混合'!Q32="","",'(4)混合'!Q32)</f>
      </c>
    </row>
    <row r="33" spans="11:28" ht="11.25">
      <c r="K33" s="19">
        <f t="shared" si="0"/>
      </c>
      <c r="L33" s="18">
        <f>IF(COUNTIF('(2)単'!M33,"男子単*"),"MS",IF(COUNTIF('(2)単'!M33,"女子単*"),"WS",""))</f>
      </c>
      <c r="M33" s="22">
        <f>IF('(2)単'!N33="","",'(2)単'!N33)</f>
      </c>
      <c r="N33" s="20">
        <f>IF('(2)単'!O33="","",'(2)単'!O33)</f>
      </c>
      <c r="O33" s="20">
        <f>IF('(2)単'!P33="","",'(2)単'!P33)</f>
      </c>
      <c r="P33" s="20">
        <f>IF('(2)単'!Q33="","",'(2)単'!Q33)</f>
      </c>
      <c r="Q33" s="19">
        <f t="shared" si="1"/>
      </c>
      <c r="R33" s="18">
        <f>IF(COUNTIF('(3)複'!M33,"男子複*"),"MD",IF(COUNTIF('(3)複'!M33,"女子複*"),"WD",""))</f>
      </c>
      <c r="S33" s="22">
        <f>IF('(3)複'!N33="","",'(3)複'!N33)</f>
      </c>
      <c r="T33" s="32">
        <f>IF('(3)複'!O33="","",'(3)複'!O33)</f>
      </c>
      <c r="U33" s="32">
        <f>IF('(3)複'!P33="","",'(3)複'!P33)</f>
      </c>
      <c r="V33" s="33">
        <f>IF('(3)複'!Q33="","",'(3)複'!Q33)</f>
      </c>
      <c r="W33" s="19">
        <f t="shared" si="2"/>
      </c>
      <c r="X33" s="18">
        <f>IF(COUNTIF('(4)混合'!M33,"混合複*"),"XD","")</f>
      </c>
      <c r="Y33" s="22">
        <f>IF('(4)混合'!N33="","",'(4)混合'!N33)</f>
      </c>
      <c r="Z33" s="22">
        <f>IF('(4)混合'!O33="","",'(4)混合'!O33)</f>
      </c>
      <c r="AA33" s="22">
        <f>IF('(4)混合'!P33="","",'(4)混合'!P33)</f>
      </c>
      <c r="AB33" s="70">
        <f>IF('(4)混合'!Q33="","",'(4)混合'!Q33)</f>
      </c>
    </row>
    <row r="34" spans="11:28" ht="11.25">
      <c r="K34" s="19">
        <f t="shared" si="0"/>
      </c>
      <c r="L34" s="18">
        <f>IF(COUNTIF('(2)単'!M34,"男子単*"),"MS",IF(COUNTIF('(2)単'!M34,"女子単*"),"WS",""))</f>
      </c>
      <c r="M34" s="22">
        <f>IF('(2)単'!N34="","",'(2)単'!N34)</f>
      </c>
      <c r="N34" s="20">
        <f>IF('(2)単'!O34="","",'(2)単'!O34)</f>
      </c>
      <c r="O34" s="20">
        <f>IF('(2)単'!P34="","",'(2)単'!P34)</f>
      </c>
      <c r="P34" s="20">
        <f>IF('(2)単'!Q34="","",'(2)単'!Q34)</f>
      </c>
      <c r="Q34" s="19">
        <f t="shared" si="1"/>
      </c>
      <c r="R34" s="18">
        <f>R33</f>
      </c>
      <c r="S34" s="22">
        <f>IF('(3)複'!N34="","",'(3)複'!N34)</f>
      </c>
      <c r="T34" s="32">
        <f>IF('(3)複'!O34="","",'(3)複'!O34)</f>
      </c>
      <c r="U34" s="32">
        <f>IF('(3)複'!P34="","",'(3)複'!P34)</f>
      </c>
      <c r="V34" s="33">
        <f>IF('(3)複'!Q34="","",'(3)複'!Q34)</f>
      </c>
      <c r="W34" s="19">
        <f t="shared" si="2"/>
      </c>
      <c r="X34" s="18">
        <f>X33</f>
      </c>
      <c r="Y34" s="22">
        <f>IF('(4)混合'!N34="","",'(4)混合'!N34)</f>
      </c>
      <c r="Z34" s="22">
        <f>IF('(4)混合'!O34="","",'(4)混合'!O34)</f>
      </c>
      <c r="AA34" s="22">
        <f>IF('(4)混合'!P34="","",'(4)混合'!P34)</f>
      </c>
      <c r="AB34" s="70">
        <f>IF('(4)混合'!Q34="","",'(4)混合'!Q34)</f>
      </c>
    </row>
    <row r="35" spans="11:28" ht="11.25">
      <c r="K35" s="19">
        <f t="shared" si="0"/>
      </c>
      <c r="L35" s="18">
        <f>IF(COUNTIF('(2)単'!M35,"男子単*"),"MS",IF(COUNTIF('(2)単'!M35,"女子単*"),"WS",""))</f>
      </c>
      <c r="M35" s="22">
        <f>IF('(2)単'!N35="","",'(2)単'!N35)</f>
      </c>
      <c r="N35" s="20">
        <f>IF('(2)単'!O35="","",'(2)単'!O35)</f>
      </c>
      <c r="O35" s="20">
        <f>IF('(2)単'!P35="","",'(2)単'!P35)</f>
      </c>
      <c r="P35" s="20">
        <f>IF('(2)単'!Q35="","",'(2)単'!Q35)</f>
      </c>
      <c r="Q35" s="19">
        <f t="shared" si="1"/>
      </c>
      <c r="R35" s="18">
        <f>IF(COUNTIF('(3)複'!M35,"男子複*"),"MD",IF(COUNTIF('(3)複'!M35,"女子複*"),"WD",""))</f>
      </c>
      <c r="S35" s="22">
        <f>IF('(3)複'!N35="","",'(3)複'!N35)</f>
      </c>
      <c r="T35" s="32">
        <f>IF('(3)複'!O35="","",'(3)複'!O35)</f>
      </c>
      <c r="U35" s="32">
        <f>IF('(3)複'!P35="","",'(3)複'!P35)</f>
      </c>
      <c r="V35" s="33">
        <f>IF('(3)複'!Q35="","",'(3)複'!Q35)</f>
      </c>
      <c r="W35" s="19">
        <f t="shared" si="2"/>
      </c>
      <c r="X35" s="18">
        <f>IF(COUNTIF('(4)混合'!M35,"混合複*"),"XD","")</f>
      </c>
      <c r="Y35" s="22">
        <f>IF('(4)混合'!N35="","",'(4)混合'!N35)</f>
      </c>
      <c r="Z35" s="22">
        <f>IF('(4)混合'!O35="","",'(4)混合'!O35)</f>
      </c>
      <c r="AA35" s="22">
        <f>IF('(4)混合'!P35="","",'(4)混合'!P35)</f>
      </c>
      <c r="AB35" s="70">
        <f>IF('(4)混合'!Q35="","",'(4)混合'!Q35)</f>
      </c>
    </row>
    <row r="36" spans="11:28" ht="11.25">
      <c r="K36" s="19">
        <f t="shared" si="0"/>
      </c>
      <c r="L36" s="18">
        <f>IF(COUNTIF('(2)単'!M36,"男子単*"),"MS",IF(COUNTIF('(2)単'!M36,"女子単*"),"WS",""))</f>
      </c>
      <c r="M36" s="22">
        <f>IF('(2)単'!N36="","",'(2)単'!N36)</f>
      </c>
      <c r="N36" s="20">
        <f>IF('(2)単'!O36="","",'(2)単'!O36)</f>
      </c>
      <c r="O36" s="20">
        <f>IF('(2)単'!P36="","",'(2)単'!P36)</f>
      </c>
      <c r="P36" s="20">
        <f>IF('(2)単'!Q36="","",'(2)単'!Q36)</f>
      </c>
      <c r="Q36" s="19">
        <f t="shared" si="1"/>
      </c>
      <c r="R36" s="18">
        <f>R35</f>
      </c>
      <c r="S36" s="22">
        <f>IF('(3)複'!N36="","",'(3)複'!N36)</f>
      </c>
      <c r="T36" s="32">
        <f>IF('(3)複'!O36="","",'(3)複'!O36)</f>
      </c>
      <c r="U36" s="32">
        <f>IF('(3)複'!P36="","",'(3)複'!P36)</f>
      </c>
      <c r="V36" s="33">
        <f>IF('(3)複'!Q36="","",'(3)複'!Q36)</f>
      </c>
      <c r="W36" s="19">
        <f t="shared" si="2"/>
      </c>
      <c r="X36" s="18">
        <f>X35</f>
      </c>
      <c r="Y36" s="22">
        <f>IF('(4)混合'!N36="","",'(4)混合'!N36)</f>
      </c>
      <c r="Z36" s="22">
        <f>IF('(4)混合'!O36="","",'(4)混合'!O36)</f>
      </c>
      <c r="AA36" s="22">
        <f>IF('(4)混合'!P36="","",'(4)混合'!P36)</f>
      </c>
      <c r="AB36" s="70">
        <f>IF('(4)混合'!Q36="","",'(4)混合'!Q36)</f>
      </c>
    </row>
    <row r="37" spans="11:28" ht="11.25">
      <c r="K37" s="19">
        <f t="shared" si="0"/>
      </c>
      <c r="L37" s="18">
        <f>IF(COUNTIF('(2)単'!M37,"男子単*"),"MS",IF(COUNTIF('(2)単'!M37,"女子単*"),"WS",""))</f>
      </c>
      <c r="M37" s="22">
        <f>IF('(2)単'!N37="","",'(2)単'!N37)</f>
      </c>
      <c r="N37" s="20">
        <f>IF('(2)単'!O37="","",'(2)単'!O37)</f>
      </c>
      <c r="O37" s="20">
        <f>IF('(2)単'!P37="","",'(2)単'!P37)</f>
      </c>
      <c r="P37" s="20">
        <f>IF('(2)単'!Q37="","",'(2)単'!Q37)</f>
      </c>
      <c r="Q37" s="19">
        <f t="shared" si="1"/>
      </c>
      <c r="R37" s="18">
        <f>IF(COUNTIF('(3)複'!M37,"男子複*"),"MD",IF(COUNTIF('(3)複'!M37,"女子複*"),"WD",""))</f>
      </c>
      <c r="S37" s="22">
        <f>IF('(3)複'!N37="","",'(3)複'!N37)</f>
      </c>
      <c r="T37" s="32">
        <f>IF('(3)複'!O37="","",'(3)複'!O37)</f>
      </c>
      <c r="U37" s="32">
        <f>IF('(3)複'!P37="","",'(3)複'!P37)</f>
      </c>
      <c r="V37" s="33">
        <f>IF('(3)複'!Q37="","",'(3)複'!Q37)</f>
      </c>
      <c r="W37" s="19">
        <f t="shared" si="2"/>
      </c>
      <c r="X37" s="18">
        <f>IF(COUNTIF('(4)混合'!M37,"混合複*"),"XD","")</f>
      </c>
      <c r="Y37" s="22">
        <f>IF('(4)混合'!N37="","",'(4)混合'!N37)</f>
      </c>
      <c r="Z37" s="22">
        <f>IF('(4)混合'!O37="","",'(4)混合'!O37)</f>
      </c>
      <c r="AA37" s="22">
        <f>IF('(4)混合'!P37="","",'(4)混合'!P37)</f>
      </c>
      <c r="AB37" s="70">
        <f>IF('(4)混合'!Q37="","",'(4)混合'!Q37)</f>
      </c>
    </row>
    <row r="38" spans="11:28" ht="11.25">
      <c r="K38" s="19">
        <f t="shared" si="0"/>
      </c>
      <c r="L38" s="18">
        <f>IF(COUNTIF('(2)単'!M38,"男子単*"),"MS",IF(COUNTIF('(2)単'!M38,"女子単*"),"WS",""))</f>
      </c>
      <c r="M38" s="22">
        <f>IF('(2)単'!N38="","",'(2)単'!N38)</f>
      </c>
      <c r="N38" s="20">
        <f>IF('(2)単'!O38="","",'(2)単'!O38)</f>
      </c>
      <c r="O38" s="20">
        <f>IF('(2)単'!P38="","",'(2)単'!P38)</f>
      </c>
      <c r="P38" s="20">
        <f>IF('(2)単'!Q38="","",'(2)単'!Q38)</f>
      </c>
      <c r="Q38" s="19">
        <f t="shared" si="1"/>
      </c>
      <c r="R38" s="18">
        <f>R37</f>
      </c>
      <c r="S38" s="22">
        <f>IF('(3)複'!N38="","",'(3)複'!N38)</f>
      </c>
      <c r="T38" s="32">
        <f>IF('(3)複'!O38="","",'(3)複'!O38)</f>
      </c>
      <c r="U38" s="32">
        <f>IF('(3)複'!P38="","",'(3)複'!P38)</f>
      </c>
      <c r="V38" s="33">
        <f>IF('(3)複'!Q38="","",'(3)複'!Q38)</f>
      </c>
      <c r="W38" s="19">
        <f t="shared" si="2"/>
      </c>
      <c r="X38" s="18">
        <f>X37</f>
      </c>
      <c r="Y38" s="22">
        <f>IF('(4)混合'!N38="","",'(4)混合'!N38)</f>
      </c>
      <c r="Z38" s="22">
        <f>IF('(4)混合'!O38="","",'(4)混合'!O38)</f>
      </c>
      <c r="AA38" s="22">
        <f>IF('(4)混合'!P38="","",'(4)混合'!P38)</f>
      </c>
      <c r="AB38" s="70">
        <f>IF('(4)混合'!Q38="","",'(4)混合'!Q38)</f>
      </c>
    </row>
    <row r="39" spans="11:28" ht="11.25">
      <c r="K39" s="19">
        <f t="shared" si="0"/>
      </c>
      <c r="L39" s="18">
        <f>IF(COUNTIF('(2)単'!M39,"男子単*"),"MS",IF(COUNTIF('(2)単'!M39,"女子単*"),"WS",""))</f>
      </c>
      <c r="M39" s="22">
        <f>IF('(2)単'!N39="","",'(2)単'!N39)</f>
      </c>
      <c r="N39" s="20">
        <f>IF('(2)単'!O39="","",'(2)単'!O39)</f>
      </c>
      <c r="O39" s="20">
        <f>IF('(2)単'!P39="","",'(2)単'!P39)</f>
      </c>
      <c r="P39" s="20">
        <f>IF('(2)単'!Q39="","",'(2)単'!Q39)</f>
      </c>
      <c r="Q39" s="19">
        <f t="shared" si="1"/>
      </c>
      <c r="R39" s="18">
        <f>IF(COUNTIF('(3)複'!M39,"男子複*"),"MD",IF(COUNTIF('(3)複'!M39,"女子複*"),"WD",""))</f>
      </c>
      <c r="S39" s="22">
        <f>IF('(3)複'!N39="","",'(3)複'!N39)</f>
      </c>
      <c r="T39" s="32">
        <f>IF('(3)複'!O39="","",'(3)複'!O39)</f>
      </c>
      <c r="U39" s="32">
        <f>IF('(3)複'!P39="","",'(3)複'!P39)</f>
      </c>
      <c r="V39" s="33">
        <f>IF('(3)複'!Q39="","",'(3)複'!Q39)</f>
      </c>
      <c r="W39" s="19">
        <f t="shared" si="2"/>
      </c>
      <c r="X39" s="18">
        <f>IF(COUNTIF('(4)混合'!M39,"混合複*"),"XD","")</f>
      </c>
      <c r="Y39" s="22">
        <f>IF('(4)混合'!N39="","",'(4)混合'!N39)</f>
      </c>
      <c r="Z39" s="22">
        <f>IF('(4)混合'!O39="","",'(4)混合'!O39)</f>
      </c>
      <c r="AA39" s="22">
        <f>IF('(4)混合'!P39="","",'(4)混合'!P39)</f>
      </c>
      <c r="AB39" s="70">
        <f>IF('(4)混合'!Q39="","",'(4)混合'!Q39)</f>
      </c>
    </row>
    <row r="40" spans="11:28" ht="11.25">
      <c r="K40" s="19">
        <f t="shared" si="0"/>
      </c>
      <c r="L40" s="18">
        <f>IF(COUNTIF('(2)単'!M40,"男子単*"),"MS",IF(COUNTIF('(2)単'!M40,"女子単*"),"WS",""))</f>
      </c>
      <c r="M40" s="22">
        <f>IF('(2)単'!N40="","",'(2)単'!N40)</f>
      </c>
      <c r="N40" s="20">
        <f>IF('(2)単'!O40="","",'(2)単'!O40)</f>
      </c>
      <c r="O40" s="20">
        <f>IF('(2)単'!P40="","",'(2)単'!P40)</f>
      </c>
      <c r="P40" s="20">
        <f>IF('(2)単'!Q40="","",'(2)単'!Q40)</f>
      </c>
      <c r="Q40" s="19">
        <f t="shared" si="1"/>
      </c>
      <c r="R40" s="18">
        <f>R39</f>
      </c>
      <c r="S40" s="22">
        <f>IF('(3)複'!N40="","",'(3)複'!N40)</f>
      </c>
      <c r="T40" s="32">
        <f>IF('(3)複'!O40="","",'(3)複'!O40)</f>
      </c>
      <c r="U40" s="32">
        <f>IF('(3)複'!P40="","",'(3)複'!P40)</f>
      </c>
      <c r="V40" s="33">
        <f>IF('(3)複'!Q40="","",'(3)複'!Q40)</f>
      </c>
      <c r="W40" s="19">
        <f t="shared" si="2"/>
      </c>
      <c r="X40" s="18">
        <f>X39</f>
      </c>
      <c r="Y40" s="22">
        <f>IF('(4)混合'!N40="","",'(4)混合'!N40)</f>
      </c>
      <c r="Z40" s="22">
        <f>IF('(4)混合'!O40="","",'(4)混合'!O40)</f>
      </c>
      <c r="AA40" s="22">
        <f>IF('(4)混合'!P40="","",'(4)混合'!P40)</f>
      </c>
      <c r="AB40" s="70">
        <f>IF('(4)混合'!Q40="","",'(4)混合'!Q40)</f>
      </c>
    </row>
    <row r="41" spans="1:28" ht="11.25">
      <c r="A41" s="49"/>
      <c r="B41" s="49"/>
      <c r="C41" s="49"/>
      <c r="D41" s="49"/>
      <c r="E41" s="49"/>
      <c r="F41" s="49"/>
      <c r="G41" s="49"/>
      <c r="H41" s="49"/>
      <c r="I41" s="49"/>
      <c r="J41" s="49"/>
      <c r="K41" s="19">
        <f t="shared" si="0"/>
      </c>
      <c r="L41" s="18">
        <f>IF(COUNTIF('(2)単'!M41,"男子単*"),"MS",IF(COUNTIF('(2)単'!M41,"女子単*"),"WS",""))</f>
      </c>
      <c r="M41" s="22">
        <f>IF('(2)単'!N41="","",'(2)単'!N41)</f>
      </c>
      <c r="N41" s="20">
        <f>IF('(2)単'!O41="","",'(2)単'!O41)</f>
      </c>
      <c r="O41" s="20">
        <f>IF('(2)単'!P41="","",'(2)単'!P41)</f>
      </c>
      <c r="P41" s="20">
        <f>IF('(2)単'!Q41="","",'(2)単'!Q41)</f>
      </c>
      <c r="Q41" s="19">
        <f t="shared" si="1"/>
      </c>
      <c r="R41" s="18">
        <f>IF(COUNTIF('(3)複'!M41,"男子複*"),"MD",IF(COUNTIF('(3)複'!M41,"女子複*"),"WD",""))</f>
      </c>
      <c r="S41" s="22">
        <f>IF('(3)複'!N41="","",'(3)複'!N41)</f>
      </c>
      <c r="T41" s="32">
        <f>IF('(3)複'!O41="","",'(3)複'!O41)</f>
      </c>
      <c r="U41" s="32">
        <f>IF('(3)複'!P41="","",'(3)複'!P41)</f>
      </c>
      <c r="V41" s="33">
        <f>IF('(3)複'!Q41="","",'(3)複'!Q41)</f>
      </c>
      <c r="W41" s="19">
        <f t="shared" si="2"/>
      </c>
      <c r="X41" s="18">
        <f>IF(COUNTIF('(4)混合'!M41,"混合複*"),"XD","")</f>
      </c>
      <c r="Y41" s="22">
        <f>IF('(4)混合'!N41="","",'(4)混合'!N41)</f>
      </c>
      <c r="Z41" s="22">
        <f>IF('(4)混合'!O41="","",'(4)混合'!O41)</f>
      </c>
      <c r="AA41" s="22">
        <f>IF('(4)混合'!P41="","",'(4)混合'!P41)</f>
      </c>
      <c r="AB41" s="70">
        <f>IF('(4)混合'!Q41="","",'(4)混合'!Q41)</f>
      </c>
    </row>
    <row r="42" spans="1:28" ht="12" thickBot="1">
      <c r="A42" s="24"/>
      <c r="B42" s="24"/>
      <c r="C42" s="24"/>
      <c r="D42" s="24"/>
      <c r="E42" s="24"/>
      <c r="F42" s="24"/>
      <c r="G42" s="24"/>
      <c r="H42" s="24"/>
      <c r="I42" s="24"/>
      <c r="J42" s="24"/>
      <c r="K42" s="34">
        <f t="shared" si="0"/>
      </c>
      <c r="L42" s="23">
        <f>IF(COUNTIF('(2)単'!M42,"男子単*"),"MS",IF(COUNTIF('(2)単'!M42,"女子単*"),"WS",""))</f>
      </c>
      <c r="M42" s="35">
        <f>IF('(2)単'!N42="","",'(2)単'!N42)</f>
      </c>
      <c r="N42" s="25">
        <f>IF('(2)単'!O42="","",'(2)単'!O42)</f>
      </c>
      <c r="O42" s="25">
        <f>IF('(2)単'!P42="","",'(2)単'!P42)</f>
      </c>
      <c r="P42" s="25">
        <f>IF('(2)単'!Q42="","",'(2)単'!Q42)</f>
      </c>
      <c r="Q42" s="34">
        <f t="shared" si="1"/>
      </c>
      <c r="R42" s="18">
        <f>R41</f>
      </c>
      <c r="S42" s="35">
        <f>IF('(3)複'!N42="","",'(3)複'!N42)</f>
      </c>
      <c r="T42" s="36">
        <f>IF('(3)複'!O42="","",'(3)複'!O42)</f>
      </c>
      <c r="U42" s="36">
        <f>IF('(3)複'!P42="","",'(3)複'!P42)</f>
      </c>
      <c r="V42" s="37">
        <f>IF('(3)複'!Q42="","",'(3)複'!Q42)</f>
      </c>
      <c r="W42" s="34">
        <f t="shared" si="2"/>
      </c>
      <c r="X42" s="23">
        <f>X41</f>
      </c>
      <c r="Y42" s="35">
        <f>IF('(4)混合'!N42="","",'(4)混合'!N42)</f>
      </c>
      <c r="Z42" s="35">
        <f>IF('(4)混合'!O42="","",'(4)混合'!O42)</f>
      </c>
      <c r="AA42" s="35">
        <f>IF('(4)混合'!P42="","",'(4)混合'!P42)</f>
      </c>
      <c r="AB42" s="71">
        <f>IF('(4)混合'!Q42="","",'(4)混合'!Q42)</f>
      </c>
    </row>
    <row r="43" spans="20:28" ht="11.25">
      <c r="T43" s="32"/>
      <c r="U43" s="32"/>
      <c r="V43" s="33"/>
      <c r="Z43" s="32"/>
      <c r="AA43" s="32"/>
      <c r="AB43" s="33"/>
    </row>
  </sheetData>
  <sheetProtection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A31J</cp:lastModifiedBy>
  <cp:lastPrinted>2016-04-28T11:40:13Z</cp:lastPrinted>
  <dcterms:created xsi:type="dcterms:W3CDTF">2016-02-06T04:54:02Z</dcterms:created>
  <dcterms:modified xsi:type="dcterms:W3CDTF">2020-04-14T22:52:14Z</dcterms:modified>
  <cp:category/>
  <cp:version/>
  <cp:contentType/>
  <cp:contentStatus/>
</cp:coreProperties>
</file>