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tabRatio="811" activeTab="1"/>
  </bookViews>
  <sheets>
    <sheet name="学校番号一覧" sheetId="1" r:id="rId1"/>
    <sheet name="５月３，４日申込入力シート" sheetId="2" r:id="rId2"/>
    <sheet name="県中学生大会印刷シート" sheetId="3" r:id="rId3"/>
    <sheet name="クラブチーム用入力シート" sheetId="4" r:id="rId4"/>
    <sheet name="クラブチーム用印刷シート" sheetId="5" r:id="rId5"/>
  </sheets>
  <definedNames>
    <definedName name="_xlnm.Print_Area" localSheetId="1">'５月３，４日申込入力シート'!$A$1:$H$16</definedName>
    <definedName name="_xlnm.Print_Area" localSheetId="4">'クラブチーム用印刷シート'!$A$1:$Q$130</definedName>
    <definedName name="_xlnm.Print_Area" localSheetId="3">'クラブチーム用入力シート'!$B$1:$I$18</definedName>
    <definedName name="_xlnm.Print_Area" localSheetId="2">'県中学生大会印刷シート'!$A$1:$S$31</definedName>
  </definedNames>
  <calcPr fullCalcOnLoad="1"/>
</workbook>
</file>

<file path=xl/sharedStrings.xml><?xml version="1.0" encoding="utf-8"?>
<sst xmlns="http://schemas.openxmlformats.org/spreadsheetml/2006/main" count="1164" uniqueCount="359">
  <si>
    <t>電話</t>
  </si>
  <si>
    <t>0562-46-5301</t>
  </si>
  <si>
    <t>FAX</t>
  </si>
  <si>
    <t>0562-44-0030</t>
  </si>
  <si>
    <t>E-mail</t>
  </si>
  <si>
    <t>メルマガ登録</t>
  </si>
  <si>
    <t>有</t>
  </si>
  <si>
    <t>474-0052</t>
  </si>
  <si>
    <t>愛知県大府市長草町車池11 大府西中学校内</t>
  </si>
  <si>
    <t>474-0073</t>
  </si>
  <si>
    <t>愛知県大府市東新町3-3-1 大府北中学校内</t>
  </si>
  <si>
    <t>474-0045</t>
  </si>
  <si>
    <t>愛知県大府市馬池町3-21 大府南中学校内</t>
  </si>
  <si>
    <t>475-0905</t>
  </si>
  <si>
    <t>愛知県半田市岩滑東町5-80 半田中学校内</t>
  </si>
  <si>
    <t>475-0922</t>
  </si>
  <si>
    <t>愛知県半田市昭和町3-8 成岩中学校内</t>
  </si>
  <si>
    <t>475-0087</t>
  </si>
  <si>
    <t>愛知県半田市大池町3-1 乙川中学校内</t>
  </si>
  <si>
    <t>470-2212</t>
  </si>
  <si>
    <t>愛知県知多郡阿久比町卵坂半田ヶ峯1 阿久比中学校内</t>
  </si>
  <si>
    <t>470-2412</t>
  </si>
  <si>
    <t>愛知県知多郡武豊町中根4-5 武豊中学校内</t>
  </si>
  <si>
    <t>444-0305</t>
  </si>
  <si>
    <t>愛知県西尾市平坂町吉山1-1 平坂中学校内</t>
  </si>
  <si>
    <t>487-0033</t>
  </si>
  <si>
    <t>愛知県春日井市岩成台8-2 岩成台中学校内</t>
  </si>
  <si>
    <t>486-0852</t>
  </si>
  <si>
    <t>愛知県春日井市下市場町1-2-3 南城中学校内</t>
  </si>
  <si>
    <t>486-0803</t>
  </si>
  <si>
    <t>愛知県春日井市西山町3-8-8 松原中学校内</t>
  </si>
  <si>
    <t>485-0813</t>
  </si>
  <si>
    <t>愛知県小牧市桃ヶ丘二丁目1 桃陵中学校内</t>
  </si>
  <si>
    <t>465-0055</t>
  </si>
  <si>
    <t>愛知県名古屋市名東区勢子坊3-801 高針台中学校内</t>
  </si>
  <si>
    <t>457-0822</t>
  </si>
  <si>
    <t>愛知県名古屋市南区浜田町4-19 南光中学校内</t>
  </si>
  <si>
    <t>456-0016</t>
  </si>
  <si>
    <t>愛知県名古屋市熱田区五本松町4-4 沢上中学校内</t>
  </si>
  <si>
    <t>愛知県名古屋市緑区鎌倉台2-402 鎌倉台中学校内</t>
  </si>
  <si>
    <t>464-8671</t>
  </si>
  <si>
    <t>愛知県名古屋市千種区桜が丘23 愛知淑徳中学校内</t>
  </si>
  <si>
    <t>464-8601</t>
  </si>
  <si>
    <t>愛知県名古屋市千種区不老町 名古屋大学教育学部附属中学校内</t>
  </si>
  <si>
    <t>489-0863</t>
  </si>
  <si>
    <t>愛知県瀬戸市せいれい町2 聖霊中学校内</t>
  </si>
  <si>
    <t>466-0833</t>
  </si>
  <si>
    <t>愛知県名古屋市昭和区隼人町17 南山中学校女子部内</t>
  </si>
  <si>
    <t>466-0838</t>
  </si>
  <si>
    <t>愛知県名古屋市昭和区五軒家町6 南山中学校男子部内</t>
  </si>
  <si>
    <t>461-0003</t>
  </si>
  <si>
    <t>愛知県名古屋市東区筒井1-2-35 東海中学校内</t>
  </si>
  <si>
    <t>461-8676</t>
  </si>
  <si>
    <t>愛知県名古屋市東区砂田橋2-1-58 名古屋中学校内</t>
  </si>
  <si>
    <t>464-8540</t>
  </si>
  <si>
    <t>愛知県名古屋市千種区若水3-2-12 愛工大附属中学校内</t>
  </si>
  <si>
    <t>441-8113</t>
  </si>
  <si>
    <t>愛知県豊橋市西幸町浜地328 高師台中学校内</t>
  </si>
  <si>
    <t>441-3211</t>
  </si>
  <si>
    <t>愛知県豊橋市伊古部町原24-1　高豊中学校内</t>
  </si>
  <si>
    <t>愛知県豊橋市二川町西向山41-10 二川中学校内</t>
  </si>
  <si>
    <t>444-0825</t>
  </si>
  <si>
    <t>愛知県岡崎市福岡町井杭3 福岡中学校内</t>
  </si>
  <si>
    <t>444-3513</t>
  </si>
  <si>
    <t>愛知県岡崎市山綱町中柴51 東海中学校内</t>
  </si>
  <si>
    <t>444-0903</t>
  </si>
  <si>
    <t xml:space="preserve">愛知県岡崎市東大友町塚本57-3　矢作北中学校内 </t>
  </si>
  <si>
    <t>441-8134</t>
  </si>
  <si>
    <t>愛知県豊橋市植田町字的場50 南稜中学校内</t>
  </si>
  <si>
    <t>465-0047</t>
  </si>
  <si>
    <t>愛知県名古屋市名東区小池町66 藤森中学校内</t>
  </si>
  <si>
    <t>465-0027</t>
  </si>
  <si>
    <t>愛知県名古屋市名東区丁田町33　猪高中学校内</t>
  </si>
  <si>
    <t>486-0913</t>
  </si>
  <si>
    <t>愛知県春日井市柏原町5-375 柏原中学校内</t>
  </si>
  <si>
    <t>445-0063</t>
  </si>
  <si>
    <t>愛知県西尾市今川町土井堀1 西尾中学校内</t>
  </si>
  <si>
    <t>479-0018</t>
  </si>
  <si>
    <t>愛知県常滑市二ノ田15-14 常滑中学校内</t>
  </si>
  <si>
    <t>442-0854</t>
  </si>
  <si>
    <t>愛知県豊川市国府町岡本24-2 西部中学校内</t>
  </si>
  <si>
    <t>464-0832</t>
  </si>
  <si>
    <t>愛知県名古屋市千種区山添町2-2 椙山女学園中学校内</t>
  </si>
  <si>
    <t>474-0026</t>
  </si>
  <si>
    <t>愛知県大府市桃山町三丁目216 大府中学校内</t>
  </si>
  <si>
    <t>学校番号</t>
  </si>
  <si>
    <t>学校名</t>
  </si>
  <si>
    <t>男子単１</t>
  </si>
  <si>
    <t>男子単２</t>
  </si>
  <si>
    <t>男子単３</t>
  </si>
  <si>
    <t>男子単４</t>
  </si>
  <si>
    <t>男子複１</t>
  </si>
  <si>
    <t>男子複２</t>
  </si>
  <si>
    <t>男子複３</t>
  </si>
  <si>
    <t>男子複４</t>
  </si>
  <si>
    <t>学年</t>
  </si>
  <si>
    <t>女子単１</t>
  </si>
  <si>
    <t>女子単２</t>
  </si>
  <si>
    <t>女子単３</t>
  </si>
  <si>
    <t>女子単４</t>
  </si>
  <si>
    <t>女子複１</t>
  </si>
  <si>
    <t>女子複２</t>
  </si>
  <si>
    <t>女子複３</t>
  </si>
  <si>
    <t>女子複４</t>
  </si>
  <si>
    <t>男子シングルス</t>
  </si>
  <si>
    <t>男子ダブルス</t>
  </si>
  <si>
    <t>女子シングルス</t>
  </si>
  <si>
    <t>女子ダブルス</t>
  </si>
  <si>
    <t>男子シングルス申込数</t>
  </si>
  <si>
    <t>男子ダブルス申込組数</t>
  </si>
  <si>
    <t>女子シングルス申込数</t>
  </si>
  <si>
    <t>女子ダブルス申込組数</t>
  </si>
  <si>
    <t>人</t>
  </si>
  <si>
    <t>組</t>
  </si>
  <si>
    <t>男子選手数</t>
  </si>
  <si>
    <t>女子選手数</t>
  </si>
  <si>
    <t>大府南</t>
  </si>
  <si>
    <t>原口　和正</t>
  </si>
  <si>
    <t>※選手の実人数</t>
  </si>
  <si>
    <t>※名前はフルネームで入力し，姓と名の間に全角１スペースを入れて下さい。</t>
  </si>
  <si>
    <t>※ランク順に入力してください。</t>
  </si>
  <si>
    <t>※漢字の間違いにご注意下さい。このデータをそのままプログラムに反映させます。</t>
  </si>
  <si>
    <t>※半角数字を入力</t>
  </si>
  <si>
    <t>大府北　三郎</t>
  </si>
  <si>
    <t>大北　宗佑</t>
  </si>
  <si>
    <t>愛知　南</t>
  </si>
  <si>
    <t>南　愛子</t>
  </si>
  <si>
    <t>馬池　花子</t>
  </si>
  <si>
    <t>美並　愛</t>
  </si>
  <si>
    <t>記入例</t>
  </si>
  <si>
    <t>プログラム数</t>
  </si>
  <si>
    <t>監督，コーチ総数</t>
  </si>
  <si>
    <t>男子選手</t>
  </si>
  <si>
    <t>女子選手</t>
  </si>
  <si>
    <t>合計</t>
  </si>
  <si>
    <t>参考事項</t>
  </si>
  <si>
    <t>※組合わせで参考となる成績があればご記入下さい。</t>
  </si>
  <si>
    <t>成績</t>
  </si>
  <si>
    <t>氏名（ペア）</t>
  </si>
  <si>
    <t>南　愛子，馬池　花子</t>
  </si>
  <si>
    <t>郡大会　２位</t>
  </si>
  <si>
    <t>学校番号</t>
  </si>
  <si>
    <t>学校名</t>
  </si>
  <si>
    <t>郵便</t>
  </si>
  <si>
    <t>住所</t>
  </si>
  <si>
    <t>大府市立大府中学校</t>
  </si>
  <si>
    <t>大府市立大府西中学校</t>
  </si>
  <si>
    <t>大府市立大府北中学校</t>
  </si>
  <si>
    <t>大府市立大府南中学校</t>
  </si>
  <si>
    <t>阿久比町立阿久比中学校</t>
  </si>
  <si>
    <t>半田市立半田中学校</t>
  </si>
  <si>
    <t>半田市立成岩中学校</t>
  </si>
  <si>
    <t>半田市立乙川中学校</t>
  </si>
  <si>
    <t>武豊町立武豊中学校</t>
  </si>
  <si>
    <t>常滑市立鬼崎中学校</t>
  </si>
  <si>
    <t>常滑市立常滑中学校</t>
  </si>
  <si>
    <t>名古屋市立振甫中学校</t>
  </si>
  <si>
    <t>名古屋市立豊国中学校</t>
  </si>
  <si>
    <t>名古屋市立田光中学校</t>
  </si>
  <si>
    <t>名古屋市立萩山中学校</t>
  </si>
  <si>
    <t>名古屋市立藤森中学校</t>
  </si>
  <si>
    <t>名古屋市立沢上中学校</t>
  </si>
  <si>
    <t>名古屋市立南光中学校</t>
  </si>
  <si>
    <t>名古屋市立守山北中学校</t>
  </si>
  <si>
    <t>名古屋市立大高中学校</t>
  </si>
  <si>
    <t>名古屋市立滝の水中学校</t>
  </si>
  <si>
    <t>名古屋市立鎌倉台中学校</t>
  </si>
  <si>
    <t>名古屋市立猪高中学校</t>
  </si>
  <si>
    <t>名古屋市立高針台中学校</t>
  </si>
  <si>
    <t>名古屋市立有松中学校</t>
  </si>
  <si>
    <t>豊川市立西部中学校</t>
  </si>
  <si>
    <t>豊橋市立二川中学校</t>
  </si>
  <si>
    <t>豊橋市立高師台中学校</t>
  </si>
  <si>
    <t>豊橋市立南稜中学校</t>
  </si>
  <si>
    <t>豊橋市立高豊中学校</t>
  </si>
  <si>
    <t>豊橋市立北部中学校</t>
  </si>
  <si>
    <t>岡﨑市立福岡中学校</t>
  </si>
  <si>
    <t>岡﨑市立東海中学校</t>
  </si>
  <si>
    <t>岡﨑市立六ツ美中学校</t>
  </si>
  <si>
    <t>岡﨑市立矢作北中学校</t>
  </si>
  <si>
    <t>西尾市立西尾中学校</t>
  </si>
  <si>
    <t>西尾市立平坂中学校</t>
  </si>
  <si>
    <t>安城市立桜井中学校</t>
  </si>
  <si>
    <t>新城市立鳳来中学校</t>
  </si>
  <si>
    <t>春日井市立鷹来中学校</t>
  </si>
  <si>
    <t>春日井市立南城中学校</t>
  </si>
  <si>
    <t>春日井市立松原中学校</t>
  </si>
  <si>
    <t>春日井市立岩成台中学校</t>
  </si>
  <si>
    <t>春日井市立柏原中学校</t>
  </si>
  <si>
    <t>春日井市立西部中学校</t>
  </si>
  <si>
    <t>小牧市立桃陵中学校</t>
  </si>
  <si>
    <t>尾張旭市立東中学校</t>
  </si>
  <si>
    <t>愛知淑徳中学校</t>
  </si>
  <si>
    <t>名古屋大学教育学部附属中学校</t>
  </si>
  <si>
    <t>名古屋経済大学市邨中学校</t>
  </si>
  <si>
    <t>愛工大附属中学校</t>
  </si>
  <si>
    <t>東海中学校</t>
  </si>
  <si>
    <t>南山中学校（男子部）</t>
  </si>
  <si>
    <t>南山中学校（女子部）</t>
  </si>
  <si>
    <t>椙山中学校</t>
  </si>
  <si>
    <t>聖霊中学校</t>
  </si>
  <si>
    <t>名古屋中学校</t>
  </si>
  <si>
    <t>大成中学校</t>
  </si>
  <si>
    <t>はりーあっぷ</t>
  </si>
  <si>
    <t>名古屋スポーツ少年団</t>
  </si>
  <si>
    <t>師勝Jr</t>
  </si>
  <si>
    <t>SGU</t>
  </si>
  <si>
    <t>岡﨑Jr</t>
  </si>
  <si>
    <t>とらいふる</t>
  </si>
  <si>
    <t>日進Jｒバドミントン</t>
  </si>
  <si>
    <t>桜井バドミントンクラブ</t>
  </si>
  <si>
    <t>学校名</t>
  </si>
  <si>
    <t>申込責任者</t>
  </si>
  <si>
    <t>監督（代表者）</t>
  </si>
  <si>
    <t>選手</t>
  </si>
  <si>
    <t>男子シングルス１</t>
  </si>
  <si>
    <t>男子シングルス２</t>
  </si>
  <si>
    <t>男子シングルス３</t>
  </si>
  <si>
    <t>男子シングルス４</t>
  </si>
  <si>
    <t>学年</t>
  </si>
  <si>
    <t>備考</t>
  </si>
  <si>
    <t>名前１</t>
  </si>
  <si>
    <t>名前２</t>
  </si>
  <si>
    <t>男子ダブルス１</t>
  </si>
  <si>
    <t>男子ダブルス２</t>
  </si>
  <si>
    <t>男子ダブルス３</t>
  </si>
  <si>
    <t>男子ダブルス４</t>
  </si>
  <si>
    <t>女子シングルス１</t>
  </si>
  <si>
    <t>女子シングルス２</t>
  </si>
  <si>
    <t>女子シングルス３</t>
  </si>
  <si>
    <t>女子シングルス４</t>
  </si>
  <si>
    <t>女子ダブルス１</t>
  </si>
  <si>
    <t>女子ダブルス２</t>
  </si>
  <si>
    <t>女子ダブルス３</t>
  </si>
  <si>
    <t>女子ダブルス４</t>
  </si>
  <si>
    <t>印</t>
  </si>
  <si>
    <t>学校住所</t>
  </si>
  <si>
    <t>486-0904</t>
  </si>
  <si>
    <t>春日井市宮町字宮町１７５番地</t>
  </si>
  <si>
    <t>三並　多郎</t>
  </si>
  <si>
    <t>皆見　相太</t>
  </si>
  <si>
    <t>巳波　樹由</t>
  </si>
  <si>
    <t>東海　ルイ</t>
  </si>
  <si>
    <t>南大　佳子</t>
  </si>
  <si>
    <t>池梅　花江</t>
  </si>
  <si>
    <t>県総体　３位</t>
  </si>
  <si>
    <t>学校長（代表者）</t>
  </si>
  <si>
    <t>金額</t>
  </si>
  <si>
    <t>振込金額</t>
  </si>
  <si>
    <t>合計</t>
  </si>
  <si>
    <t>監督（引率責任者1）</t>
  </si>
  <si>
    <t>監督（引率責任者2）</t>
  </si>
  <si>
    <t>人数（組数）</t>
  </si>
  <si>
    <t>登録料　　　６００円×</t>
  </si>
  <si>
    <t>参加費単　　８００円×</t>
  </si>
  <si>
    <t>参加費複　１６００円×</t>
  </si>
  <si>
    <t>人＝</t>
  </si>
  <si>
    <t>組＝</t>
  </si>
  <si>
    <t>※振込受領証（コピー可）をこの申込書の裏面中央にのり付けしてください。</t>
  </si>
  <si>
    <t>この大会で
協会登録をする選手数</t>
  </si>
  <si>
    <t>記入漏れ，間違い等がないことを確認して印刷してください。</t>
  </si>
  <si>
    <t>←学校名が表示されない時は，直接入力してください。</t>
  </si>
  <si>
    <t>※半角入力（「学校番号一覧」のシートで確認してください。番号がない場合は空欄のままにし，下の「学校名」セルに学校名を直接入力してください。</t>
  </si>
  <si>
    <r>
      <t>※下記記入例を参考にして，</t>
    </r>
    <r>
      <rPr>
        <u val="double"/>
        <sz val="14"/>
        <color indexed="10"/>
        <rFont val="ＤＨＰ特太ゴシック体"/>
        <family val="0"/>
      </rPr>
      <t>黄色のセル内に入力</t>
    </r>
    <r>
      <rPr>
        <sz val="14"/>
        <color indexed="10"/>
        <rFont val="ＤＨＰ特太ゴシック体"/>
        <family val="0"/>
      </rPr>
      <t>してください。　入力後，「印刷用シート」（下のタブをクリック）を確認して，印刷してください。</t>
    </r>
  </si>
  <si>
    <t>学校住所</t>
  </si>
  <si>
    <t>学校名</t>
  </si>
  <si>
    <t>←住所が表示されない時は，直接入力してください。（「○○学校内」は登録時に使用するためのものです。）</t>
  </si>
  <si>
    <t>大府市立大府南中学校</t>
  </si>
  <si>
    <t>申込責任者</t>
  </si>
  <si>
    <t>←印刷後に記入してください。</t>
  </si>
  <si>
    <t>←印刷後に記入，押印してください。</t>
  </si>
  <si>
    <t>連絡先</t>
  </si>
  <si>
    <t>←携帯電話等，できるだけ連絡の取りやすい電話番号をお願いします。（不備があった場合に連絡することがあります。）</t>
  </si>
  <si>
    <t>←男子の監督</t>
  </si>
  <si>
    <t>←女子の監督</t>
  </si>
  <si>
    <t>保護者
の同意</t>
  </si>
  <si>
    <t>㊞</t>
  </si>
  <si>
    <t>連絡先（携帯電話等）</t>
  </si>
  <si>
    <t>学校名（プログラム使用名）</t>
  </si>
  <si>
    <t>↑※プログラムで使用する所属表記を記入（例）「大　府」「名大附」</t>
  </si>
  <si>
    <t>090-△△△△-○○○○</t>
  </si>
  <si>
    <t>クラブチーム名</t>
  </si>
  <si>
    <t>クラブチーム番号</t>
  </si>
  <si>
    <t>代表者住所</t>
  </si>
  <si>
    <t>中学校</t>
  </si>
  <si>
    <t>↑※「学校名」には，プログラムで使用する所属表記を記入（例）「大　府」「名大附」</t>
  </si>
  <si>
    <t>↓所属中学校正式名（○○市立△△中学校）</t>
  </si>
  <si>
    <t>※下の表に所属中学校ごとに分けて入力してください。</t>
  </si>
  <si>
    <t>はりーあっぷ</t>
  </si>
  <si>
    <t>愛知県大府市・・・・・</t>
  </si>
  <si>
    <t>針井　亜婦</t>
  </si>
  <si>
    <t>０９０－○○○○－□□□□</t>
  </si>
  <si>
    <t>大府市立大府南</t>
  </si>
  <si>
    <t>大府南</t>
  </si>
  <si>
    <t>安城市立安城西中学校</t>
  </si>
  <si>
    <t>安城西</t>
  </si>
  <si>
    <t>クラブチーム名</t>
  </si>
  <si>
    <t>代表者住所</t>
  </si>
  <si>
    <t>←住所が表示されない時は，直接入力してください。</t>
  </si>
  <si>
    <t>所属中学校</t>
  </si>
  <si>
    <t>代表者</t>
  </si>
  <si>
    <t>※振込受領証（コピー可）を申込書の裏面中央にのり付けしてください。申込書が複数ある場合は，いずれか一枚に添付して下さい。</t>
  </si>
  <si>
    <t>※「保護者の同意」には保護者の印を押印してください。ただし，同意を得ていれば省略できます。その場合「○」を記入してください。</t>
  </si>
  <si>
    <t>　上記生徒について所属学校長の許可を得られましたので大会への参加を申し込みます。</t>
  </si>
  <si>
    <t>ﾁｰﾑ総振込金額</t>
  </si>
  <si>
    <t>枚中の</t>
  </si>
  <si>
    <t>全</t>
  </si>
  <si>
    <t>←総枚数（半角数字）を入力してください。</t>
  </si>
  <si>
    <t>愛知県名古屋市瑞穂区内浜町5-16 田光中学校内</t>
  </si>
  <si>
    <t>愛知県名古屋市守山区松坂町116-1 守山北中学校内</t>
  </si>
  <si>
    <t>名古屋市立若水中学校</t>
  </si>
  <si>
    <t>愛知県名古屋市千種区若水二丁目6-1 若水中学校内</t>
  </si>
  <si>
    <t>豊橋市立章南中学校</t>
  </si>
  <si>
    <t>犬山ドリームズ</t>
  </si>
  <si>
    <t>春日井市立東部中学校</t>
  </si>
  <si>
    <t>愛知県春日井市篠木町6-1315-1 東部中学校内</t>
  </si>
  <si>
    <t>T-Jumpジュニア</t>
  </si>
  <si>
    <t>長久手ジュニアバドミントンクラブ</t>
  </si>
  <si>
    <t>豊川市立南部中学校</t>
  </si>
  <si>
    <t>愛知県名古屋市緑区有松町桶狭間高根39-83 有松中学校内</t>
  </si>
  <si>
    <t>春日井市立中部中学校</t>
  </si>
  <si>
    <t>愛知県春日井市王子町４番地 春日井中部中学校内</t>
  </si>
  <si>
    <t>愛知県一宮市千秋町小山字大福田1878-2</t>
  </si>
  <si>
    <t>愛知県名古屋市千種区北千種3丁目1番37号</t>
  </si>
  <si>
    <t>愛知県春日井市鷹来町3316</t>
  </si>
  <si>
    <t>知多市ジュニアバドミントンクラブ</t>
  </si>
  <si>
    <t>486-0804</t>
  </si>
  <si>
    <t>プロ計</t>
  </si>
  <si>
    <t>プロ女</t>
  </si>
  <si>
    <t>プロ男</t>
  </si>
  <si>
    <t>男単</t>
  </si>
  <si>
    <t>男子複</t>
  </si>
  <si>
    <t>女子単</t>
  </si>
  <si>
    <t>女子複</t>
  </si>
  <si>
    <t>プロ監</t>
  </si>
  <si>
    <t>学校名略</t>
  </si>
  <si>
    <t>(</t>
  </si>
  <si>
    <t>)</t>
  </si>
  <si>
    <t>･</t>
  </si>
  <si>
    <r>
      <rPr>
        <sz val="16"/>
        <color indexed="8"/>
        <rFont val="ＭＳ Ｐゴシック"/>
        <family val="3"/>
      </rPr>
      <t>第３９回愛知県中学生バドミントン大会申込</t>
    </r>
    <r>
      <rPr>
        <b/>
        <sz val="16"/>
        <color indexed="8"/>
        <rFont val="ＭＳ Ｐゴシック"/>
        <family val="3"/>
      </rPr>
      <t>　　</t>
    </r>
    <r>
      <rPr>
        <b/>
        <sz val="20"/>
        <color indexed="8"/>
        <rFont val="ＭＳ Ｐゴシック"/>
        <family val="3"/>
      </rPr>
      <t>【入力シート】（印刷は「県中学生大会印刷シート」で行ってください）</t>
    </r>
  </si>
  <si>
    <r>
      <rPr>
        <sz val="16"/>
        <color indexed="8"/>
        <rFont val="ＭＳ Ｐゴシック"/>
        <family val="3"/>
      </rPr>
      <t>第３９回愛知県中学生バドミントン大会申込</t>
    </r>
    <r>
      <rPr>
        <b/>
        <sz val="16"/>
        <color indexed="8"/>
        <rFont val="ＭＳ Ｐゴシック"/>
        <family val="3"/>
      </rPr>
      <t>　　</t>
    </r>
    <r>
      <rPr>
        <b/>
        <sz val="20"/>
        <color indexed="8"/>
        <rFont val="ＭＳ Ｐゴシック"/>
        <family val="3"/>
      </rPr>
      <t>【</t>
    </r>
    <r>
      <rPr>
        <b/>
        <u val="single"/>
        <sz val="20"/>
        <color indexed="8"/>
        <rFont val="ＭＳ Ｐゴシック"/>
        <family val="3"/>
      </rPr>
      <t>クラブチーム用</t>
    </r>
    <r>
      <rPr>
        <b/>
        <sz val="20"/>
        <color indexed="8"/>
        <rFont val="ＭＳ Ｐゴシック"/>
        <family val="3"/>
      </rPr>
      <t>入力シート】（印刷は「クラブチーム用印刷シート」で行ってください）</t>
    </r>
  </si>
  <si>
    <t>大府市立大府南中学校</t>
  </si>
  <si>
    <t>ふりがな→</t>
  </si>
  <si>
    <t>おおぶきた　さぶろう</t>
  </si>
  <si>
    <t>みなみ　たろう</t>
  </si>
  <si>
    <t>みなみ　そうた</t>
  </si>
  <si>
    <t>みなみ　きよし</t>
  </si>
  <si>
    <t>おおきた　そうすけ</t>
  </si>
  <si>
    <t>とうかい　るい</t>
  </si>
  <si>
    <t>なんだい　よしこ</t>
  </si>
  <si>
    <t>いけうめ　はなえ</t>
  </si>
  <si>
    <t>みなみ　あいこ</t>
  </si>
  <si>
    <t>うまいけ　はなこ</t>
  </si>
  <si>
    <t>あいち　みなみ</t>
  </si>
  <si>
    <t>みなみ　あい</t>
  </si>
  <si>
    <t>No.</t>
  </si>
  <si>
    <t>No.</t>
  </si>
  <si>
    <t>ふりがな→</t>
  </si>
  <si>
    <t>第３９回愛知県中学生バドミントン大会参加申込書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</si>
</sst>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00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1"/>
      <color indexed="10"/>
      <name val="ＭＳ Ｐゴシック"/>
      <family val="3"/>
    </font>
    <font>
      <b/>
      <sz val="11"/>
      <color indexed="8"/>
      <name val="ＭＳ Ｐゴシック"/>
      <family val="3"/>
    </font>
    <font>
      <b/>
      <sz val="16"/>
      <color indexed="8"/>
      <name val="ＭＳ Ｐゴシック"/>
      <family val="3"/>
    </font>
    <font>
      <sz val="14"/>
      <color indexed="10"/>
      <name val="ＤＨＰ特太ゴシック体"/>
      <family val="0"/>
    </font>
    <font>
      <b/>
      <sz val="11"/>
      <color indexed="10"/>
      <name val="ＭＳ Ｐゴシック"/>
      <family val="3"/>
    </font>
    <font>
      <sz val="16"/>
      <color indexed="8"/>
      <name val="ＭＳ Ｐゴシック"/>
      <family val="3"/>
    </font>
    <font>
      <b/>
      <sz val="20"/>
      <color indexed="8"/>
      <name val="ＭＳ Ｐゴシック"/>
      <family val="3"/>
    </font>
    <font>
      <u val="double"/>
      <sz val="14"/>
      <color indexed="10"/>
      <name val="ＤＨＰ特太ゴシック体"/>
      <family val="0"/>
    </font>
    <font>
      <sz val="14"/>
      <color indexed="8"/>
      <name val="ＭＳ Ｐゴシック"/>
      <family val="3"/>
    </font>
    <font>
      <b/>
      <sz val="12"/>
      <color indexed="10"/>
      <name val="ＭＳ Ｐゴシック"/>
      <family val="3"/>
    </font>
    <font>
      <b/>
      <u val="single"/>
      <sz val="20"/>
      <color indexed="8"/>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sz val="10"/>
      <color indexed="10"/>
      <name val="ＭＳ Ｐゴシック"/>
      <family val="3"/>
    </font>
    <font>
      <sz val="8"/>
      <color indexed="8"/>
      <name val="ＭＳ Ｐゴシック"/>
      <family val="3"/>
    </font>
    <font>
      <sz val="16"/>
      <color indexed="10"/>
      <name val="ＭＳ Ｐゴシック"/>
      <family val="3"/>
    </font>
    <font>
      <b/>
      <sz val="16"/>
      <color indexed="10"/>
      <name val="ＭＳ Ｐゴシック"/>
      <family val="3"/>
    </font>
    <font>
      <sz val="9"/>
      <color indexed="8"/>
      <name val="ＭＳ Ｐゴシック"/>
      <family val="3"/>
    </font>
    <font>
      <b/>
      <sz val="9"/>
      <color indexed="10"/>
      <name val="ＭＳ Ｐゴシック"/>
      <family val="3"/>
    </font>
    <font>
      <sz val="6"/>
      <color indexed="8"/>
      <name val="ＭＳ Ｐゴシック"/>
      <family val="3"/>
    </font>
    <font>
      <b/>
      <sz val="18"/>
      <color indexed="8"/>
      <name val="ＭＳ Ｐゴシック"/>
      <family val="3"/>
    </font>
    <font>
      <b/>
      <sz val="16"/>
      <color indexed="9"/>
      <name val="Calibri"/>
      <family val="2"/>
    </font>
    <font>
      <b/>
      <sz val="1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theme="1"/>
      <name val="Calibri"/>
      <family val="3"/>
    </font>
    <font>
      <sz val="10"/>
      <color theme="1"/>
      <name val="Calibri"/>
      <family val="3"/>
    </font>
    <font>
      <sz val="10"/>
      <color rgb="FFFF0000"/>
      <name val="Calibri"/>
      <family val="3"/>
    </font>
    <font>
      <sz val="8"/>
      <color theme="1"/>
      <name val="Calibri"/>
      <family val="3"/>
    </font>
    <font>
      <b/>
      <sz val="12"/>
      <color rgb="FFFF0000"/>
      <name val="Calibri"/>
      <family val="3"/>
    </font>
    <font>
      <sz val="9"/>
      <color theme="1"/>
      <name val="Calibri"/>
      <family val="3"/>
    </font>
    <font>
      <b/>
      <sz val="9"/>
      <color rgb="FFFF0000"/>
      <name val="Calibri"/>
      <family val="3"/>
    </font>
    <font>
      <sz val="6"/>
      <color theme="1"/>
      <name val="Calibri"/>
      <family val="3"/>
    </font>
    <font>
      <b/>
      <sz val="9"/>
      <color theme="1"/>
      <name val="Calibri"/>
      <family val="3"/>
    </font>
    <font>
      <sz val="16"/>
      <color rgb="FFFF0000"/>
      <name val="Calibri"/>
      <family val="3"/>
    </font>
    <font>
      <b/>
      <sz val="16"/>
      <color rgb="FFFF0000"/>
      <name val="Calibri"/>
      <family val="3"/>
    </font>
    <font>
      <b/>
      <sz val="11"/>
      <color rgb="FFFF00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1FC60"/>
        <bgColor indexed="64"/>
      </patternFill>
    </fill>
    <fill>
      <patternFill patternType="solid">
        <fgColor theme="3" tint="0.799979984760284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color indexed="63"/>
      </left>
      <right>
        <color indexed="63"/>
      </right>
      <top style="thick">
        <color indexed="10"/>
      </top>
      <bottom>
        <color indexed="63"/>
      </bottom>
    </border>
    <border diagonalUp="1">
      <left style="hair"/>
      <right style="hair"/>
      <top style="hair"/>
      <bottom style="hair"/>
      <diagonal style="hair"/>
    </border>
    <border>
      <left style="hair"/>
      <right>
        <color indexed="63"/>
      </right>
      <top style="hair"/>
      <bottom style="hair"/>
    </border>
    <border>
      <left style="hair"/>
      <right>
        <color indexed="63"/>
      </right>
      <top style="hair"/>
      <bottom style="thin"/>
    </border>
    <border>
      <left style="thin"/>
      <right style="hair"/>
      <top>
        <color indexed="63"/>
      </top>
      <bottom style="hair"/>
    </border>
    <border>
      <left style="hair"/>
      <right style="hair"/>
      <top>
        <color indexed="63"/>
      </top>
      <bottom style="hair"/>
    </border>
    <border diagonalUp="1">
      <left style="hair"/>
      <right style="hair"/>
      <top>
        <color indexed="63"/>
      </top>
      <bottom style="hair"/>
      <diagonal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style="hair"/>
      <right>
        <color indexed="63"/>
      </right>
      <top style="thin"/>
      <bottom style="hair"/>
    </border>
    <border>
      <left style="hair"/>
      <right style="thin"/>
      <top>
        <color indexed="63"/>
      </top>
      <bottom style="thin"/>
    </border>
    <border>
      <left>
        <color indexed="63"/>
      </left>
      <right>
        <color indexed="63"/>
      </right>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style="thin"/>
      <top>
        <color indexed="63"/>
      </top>
      <bottom>
        <color indexed="63"/>
      </bottom>
    </border>
    <border>
      <left>
        <color indexed="63"/>
      </left>
      <right style="thin"/>
      <top style="thin"/>
      <bottom style="hair"/>
    </border>
    <border>
      <left>
        <color indexed="63"/>
      </left>
      <right style="thin"/>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thin"/>
    </border>
    <border>
      <left style="hair"/>
      <right style="hair"/>
      <top style="thin"/>
      <bottom>
        <color indexed="63"/>
      </bottom>
    </border>
    <border>
      <left style="hair"/>
      <right style="hair"/>
      <top>
        <color indexed="63"/>
      </top>
      <bottom style="thin"/>
    </border>
    <border diagonalUp="1">
      <left style="hair"/>
      <right style="hair"/>
      <top style="thin"/>
      <bottom>
        <color indexed="63"/>
      </bottom>
      <diagonal style="hair"/>
    </border>
    <border diagonalUp="1">
      <left style="hair"/>
      <right style="hair"/>
      <top>
        <color indexed="63"/>
      </top>
      <bottom style="thin"/>
      <diagonal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color indexed="63"/>
      </left>
      <right style="hair"/>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hair"/>
      <top style="thin"/>
      <bottom>
        <color indexed="63"/>
      </bottom>
    </border>
    <border diagonalUp="1">
      <left style="hair"/>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hair"/>
      <top style="thin"/>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left>
        <color indexed="63"/>
      </left>
      <right style="hair"/>
      <top style="hair"/>
      <bottom style="hair"/>
    </border>
    <border>
      <left>
        <color indexed="63"/>
      </left>
      <right style="thin"/>
      <top>
        <color indexed="63"/>
      </top>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0" fillId="0" borderId="0">
      <alignment vertical="center"/>
      <protection/>
    </xf>
    <xf numFmtId="0" fontId="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323">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4" fillId="0" borderId="0" xfId="62" applyNumberFormat="1" applyFont="1" applyBorder="1" applyAlignment="1">
      <alignment horizontal="center" vertical="center"/>
      <protection/>
    </xf>
    <xf numFmtId="49" fontId="3" fillId="0" borderId="0" xfId="62" applyNumberFormat="1" applyFont="1" applyBorder="1" applyAlignment="1">
      <alignment horizontal="left" vertical="center" shrinkToFit="1"/>
      <protection/>
    </xf>
    <xf numFmtId="0" fontId="0" fillId="0" borderId="0" xfId="0" applyAlignment="1">
      <alignment horizontal="center" vertical="center"/>
    </xf>
    <xf numFmtId="0" fontId="0" fillId="0" borderId="10" xfId="0" applyBorder="1" applyAlignment="1">
      <alignment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0" fillId="0" borderId="17" xfId="0" applyBorder="1" applyAlignment="1">
      <alignment vertical="center" shrinkToFit="1"/>
    </xf>
    <xf numFmtId="0" fontId="0" fillId="0" borderId="15" xfId="0" applyBorder="1" applyAlignment="1">
      <alignment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5" fillId="0" borderId="0" xfId="0" applyFont="1" applyAlignment="1">
      <alignment vertical="center"/>
    </xf>
    <xf numFmtId="0" fontId="7" fillId="0" borderId="0" xfId="0" applyFont="1" applyAlignment="1">
      <alignment horizontal="left" vertical="center"/>
    </xf>
    <xf numFmtId="0" fontId="0" fillId="34" borderId="19" xfId="0" applyFill="1" applyBorder="1" applyAlignment="1">
      <alignment vertical="center"/>
    </xf>
    <xf numFmtId="0" fontId="0" fillId="0" borderId="0" xfId="0" applyAlignment="1">
      <alignment horizontal="right"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33" borderId="21"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0" fillId="0" borderId="13" xfId="0" applyBorder="1" applyAlignment="1">
      <alignment vertical="center"/>
    </xf>
    <xf numFmtId="0" fontId="6" fillId="0" borderId="13" xfId="0" applyFont="1"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23" xfId="0"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shrinkToFi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9" fillId="0" borderId="3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right" vertical="center"/>
    </xf>
    <xf numFmtId="0" fontId="57" fillId="0" borderId="0" xfId="0" applyFont="1" applyAlignment="1">
      <alignment horizontal="center" vertical="center"/>
    </xf>
    <xf numFmtId="0" fontId="0" fillId="0" borderId="31" xfId="0" applyBorder="1" applyAlignment="1">
      <alignment vertical="center"/>
    </xf>
    <xf numFmtId="0" fontId="53" fillId="0" borderId="0" xfId="0" applyFont="1" applyAlignment="1">
      <alignment horizontal="left" vertical="center"/>
    </xf>
    <xf numFmtId="0" fontId="63" fillId="0" borderId="32" xfId="0" applyFont="1" applyBorder="1" applyAlignment="1">
      <alignment vertical="center"/>
    </xf>
    <xf numFmtId="0" fontId="57" fillId="0" borderId="33" xfId="0" applyFont="1" applyBorder="1" applyAlignment="1">
      <alignment horizontal="right" vertical="center"/>
    </xf>
    <xf numFmtId="0" fontId="64" fillId="0" borderId="34" xfId="0" applyFont="1" applyBorder="1" applyAlignment="1">
      <alignment horizontal="right" vertical="center"/>
    </xf>
    <xf numFmtId="0" fontId="64" fillId="0" borderId="35" xfId="0" applyFont="1" applyBorder="1" applyAlignment="1">
      <alignment horizontal="right" vertical="center"/>
    </xf>
    <xf numFmtId="0" fontId="64" fillId="0" borderId="10" xfId="0" applyFont="1" applyBorder="1" applyAlignment="1">
      <alignment horizontal="center" vertical="center"/>
    </xf>
    <xf numFmtId="0" fontId="64" fillId="0" borderId="15" xfId="0" applyFont="1" applyBorder="1" applyAlignment="1">
      <alignment horizontal="center" vertical="center"/>
    </xf>
    <xf numFmtId="0" fontId="65" fillId="0" borderId="0" xfId="0" applyFont="1" applyBorder="1" applyAlignment="1">
      <alignment horizontal="left" vertical="center" wrapText="1"/>
    </xf>
    <xf numFmtId="0" fontId="65" fillId="0" borderId="0" xfId="0" applyFont="1" applyBorder="1" applyAlignment="1">
      <alignment vertical="center" wrapText="1"/>
    </xf>
    <xf numFmtId="0" fontId="0" fillId="0" borderId="0" xfId="0" applyAlignment="1">
      <alignment horizontal="right" vertical="center"/>
    </xf>
    <xf numFmtId="0" fontId="0" fillId="0" borderId="15" xfId="0" applyBorder="1" applyAlignment="1">
      <alignment horizontal="center" vertical="center"/>
    </xf>
    <xf numFmtId="0" fontId="0" fillId="0" borderId="28" xfId="0" applyBorder="1" applyAlignment="1">
      <alignment horizontal="center" vertical="center"/>
    </xf>
    <xf numFmtId="0" fontId="57" fillId="0" borderId="10" xfId="0" applyFont="1" applyFill="1" applyBorder="1" applyAlignment="1">
      <alignment vertical="center"/>
    </xf>
    <xf numFmtId="0" fontId="57" fillId="0" borderId="15" xfId="0" applyFont="1" applyFill="1" applyBorder="1" applyAlignment="1">
      <alignment vertical="center"/>
    </xf>
    <xf numFmtId="0" fontId="53" fillId="0" borderId="0" xfId="0" applyFont="1" applyAlignment="1">
      <alignment vertical="center"/>
    </xf>
    <xf numFmtId="0" fontId="57" fillId="0" borderId="0" xfId="0" applyFont="1" applyAlignment="1">
      <alignment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0" xfId="0" applyFill="1" applyAlignment="1">
      <alignment horizontal="center"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13" fillId="0" borderId="36" xfId="0" applyFont="1" applyFill="1" applyBorder="1" applyAlignment="1">
      <alignment horizontal="right" vertical="center"/>
    </xf>
    <xf numFmtId="0" fontId="0" fillId="0" borderId="0" xfId="0" applyBorder="1" applyAlignment="1">
      <alignment horizontal="right" vertical="center"/>
    </xf>
    <xf numFmtId="0" fontId="6" fillId="0" borderId="0" xfId="0" applyFont="1" applyFill="1" applyBorder="1" applyAlignment="1">
      <alignment horizontal="center" vertical="center" shrinkToFit="1"/>
    </xf>
    <xf numFmtId="0" fontId="53" fillId="0" borderId="0" xfId="0" applyFont="1" applyAlignment="1">
      <alignment vertical="top"/>
    </xf>
    <xf numFmtId="0" fontId="57" fillId="35" borderId="11" xfId="0" applyFont="1" applyFill="1" applyBorder="1" applyAlignment="1">
      <alignment horizontal="center" vertical="center"/>
    </xf>
    <xf numFmtId="0" fontId="0" fillId="0" borderId="38" xfId="0" applyBorder="1" applyAlignment="1">
      <alignment horizontal="center" vertical="center"/>
    </xf>
    <xf numFmtId="0" fontId="63" fillId="0" borderId="0" xfId="0" applyFont="1" applyAlignment="1">
      <alignment vertical="center"/>
    </xf>
    <xf numFmtId="0" fontId="65" fillId="0" borderId="0" xfId="0" applyFont="1" applyBorder="1" applyAlignment="1">
      <alignment vertical="top" wrapText="1"/>
    </xf>
    <xf numFmtId="0" fontId="66" fillId="0" borderId="0" xfId="0" applyFont="1" applyAlignment="1">
      <alignment horizontal="center" vertical="center"/>
    </xf>
    <xf numFmtId="0" fontId="0" fillId="36" borderId="15" xfId="0" applyFill="1" applyBorder="1" applyAlignment="1">
      <alignment horizontal="center" vertical="center"/>
    </xf>
    <xf numFmtId="0" fontId="67" fillId="0" borderId="0" xfId="0" applyFont="1" applyAlignment="1">
      <alignment vertical="center"/>
    </xf>
    <xf numFmtId="0" fontId="0" fillId="0" borderId="15" xfId="0" applyFill="1" applyBorder="1" applyAlignment="1">
      <alignment horizontal="center" vertical="center"/>
    </xf>
    <xf numFmtId="49" fontId="3" fillId="0" borderId="0" xfId="62" applyNumberFormat="1" applyFont="1" applyFill="1" applyBorder="1" applyAlignment="1">
      <alignment horizontal="left" vertical="center" shrinkToFit="1"/>
      <protection/>
    </xf>
    <xf numFmtId="0" fontId="0" fillId="0" borderId="0" xfId="0" applyFill="1" applyBorder="1" applyAlignment="1">
      <alignment vertical="center"/>
    </xf>
    <xf numFmtId="0" fontId="0" fillId="0" borderId="0" xfId="61" applyBorder="1">
      <alignment vertical="center"/>
      <protection/>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6" fillId="33" borderId="47" xfId="0" applyFont="1" applyFill="1" applyBorder="1" applyAlignment="1">
      <alignment horizontal="center" vertical="center" shrinkToFit="1"/>
    </xf>
    <xf numFmtId="0" fontId="6" fillId="33" borderId="48" xfId="0" applyFont="1" applyFill="1" applyBorder="1" applyAlignment="1">
      <alignment horizontal="center" vertical="center" shrinkToFit="1"/>
    </xf>
    <xf numFmtId="0" fontId="6" fillId="33" borderId="49" xfId="0" applyFont="1" applyFill="1" applyBorder="1" applyAlignment="1">
      <alignment horizontal="center" vertical="center" shrinkToFit="1"/>
    </xf>
    <xf numFmtId="0" fontId="6" fillId="33" borderId="39" xfId="0" applyFont="1" applyFill="1" applyBorder="1" applyAlignment="1">
      <alignment horizontal="center" vertical="center" shrinkToFit="1"/>
    </xf>
    <xf numFmtId="0" fontId="68" fillId="0" borderId="0" xfId="0" applyFont="1" applyAlignment="1">
      <alignment vertical="center"/>
    </xf>
    <xf numFmtId="0" fontId="69" fillId="0" borderId="0" xfId="0" applyFont="1" applyAlignment="1">
      <alignment horizontal="left" vertical="center" wrapText="1"/>
    </xf>
    <xf numFmtId="0" fontId="66" fillId="0" borderId="0" xfId="0" applyFont="1" applyAlignment="1">
      <alignment horizontal="right" vertical="center"/>
    </xf>
    <xf numFmtId="0" fontId="68" fillId="0" borderId="50" xfId="0" applyFont="1" applyBorder="1" applyAlignment="1">
      <alignment vertical="center"/>
    </xf>
    <xf numFmtId="0" fontId="68" fillId="0" borderId="51" xfId="0" applyFont="1" applyBorder="1" applyAlignment="1">
      <alignment vertical="center"/>
    </xf>
    <xf numFmtId="0" fontId="68" fillId="0" borderId="26" xfId="0" applyFont="1" applyBorder="1" applyAlignment="1">
      <alignment vertical="center"/>
    </xf>
    <xf numFmtId="0" fontId="0" fillId="0" borderId="0" xfId="0" applyAlignment="1">
      <alignment vertical="center"/>
    </xf>
    <xf numFmtId="0" fontId="70" fillId="0" borderId="28" xfId="0" applyFont="1" applyBorder="1" applyAlignment="1">
      <alignment horizontal="center" vertical="center" wrapText="1"/>
    </xf>
    <xf numFmtId="0" fontId="71" fillId="0" borderId="17" xfId="0" applyFont="1" applyBorder="1" applyAlignment="1">
      <alignment horizontal="center" vertical="center" shrinkToFit="1"/>
    </xf>
    <xf numFmtId="0" fontId="6" fillId="0" borderId="24" xfId="0" applyFont="1" applyBorder="1" applyAlignment="1">
      <alignment horizontal="center" vertical="center" shrinkToFit="1"/>
    </xf>
    <xf numFmtId="0" fontId="16" fillId="0" borderId="24" xfId="0" applyFont="1" applyBorder="1" applyAlignment="1">
      <alignment horizontal="center" vertical="center" shrinkToFit="1"/>
    </xf>
    <xf numFmtId="0" fontId="6" fillId="0" borderId="10"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48" xfId="0" applyFont="1" applyBorder="1" applyAlignment="1">
      <alignment horizontal="center" vertical="center" shrinkToFit="1"/>
    </xf>
    <xf numFmtId="0" fontId="6" fillId="0" borderId="15" xfId="0" applyFont="1" applyBorder="1" applyAlignment="1">
      <alignment horizontal="center" vertical="center" shrinkToFit="1"/>
    </xf>
    <xf numFmtId="0" fontId="6" fillId="33" borderId="10"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0" xfId="0" applyFont="1" applyFill="1" applyBorder="1" applyAlignment="1">
      <alignment horizontal="center" vertical="center"/>
    </xf>
    <xf numFmtId="0" fontId="0" fillId="0" borderId="30" xfId="0" applyBorder="1" applyAlignment="1">
      <alignment horizontal="center" vertical="center"/>
    </xf>
    <xf numFmtId="0" fontId="0" fillId="0" borderId="52" xfId="0" applyBorder="1" applyAlignment="1">
      <alignment horizontal="center" vertical="center"/>
    </xf>
    <xf numFmtId="0" fontId="57" fillId="0" borderId="34" xfId="0" applyFont="1" applyFill="1" applyBorder="1" applyAlignment="1">
      <alignment horizontal="right" vertical="center"/>
    </xf>
    <xf numFmtId="0" fontId="57" fillId="0" borderId="53" xfId="0" applyFont="1" applyFill="1" applyBorder="1" applyAlignment="1">
      <alignment horizontal="right" vertical="center"/>
    </xf>
    <xf numFmtId="0" fontId="0" fillId="0" borderId="34" xfId="0" applyFill="1" applyBorder="1" applyAlignment="1">
      <alignment horizontal="right" vertical="center"/>
    </xf>
    <xf numFmtId="0" fontId="0" fillId="0" borderId="53" xfId="0" applyFont="1" applyFill="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5"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37" xfId="0" applyFont="1" applyFill="1" applyBorder="1" applyAlignment="1">
      <alignment horizontal="center" vertical="center"/>
    </xf>
    <xf numFmtId="0" fontId="0" fillId="0" borderId="10" xfId="0" applyBorder="1" applyAlignment="1">
      <alignment horizontal="center" vertical="center" shrinkToFit="1"/>
    </xf>
    <xf numFmtId="0" fontId="0" fillId="0" borderId="21" xfId="0" applyBorder="1" applyAlignment="1">
      <alignment horizontal="center" vertical="center" shrinkToFit="1"/>
    </xf>
    <xf numFmtId="0" fontId="0" fillId="0" borderId="15" xfId="0"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37" borderId="11" xfId="0" applyFill="1" applyBorder="1" applyAlignment="1">
      <alignment horizontal="center" vertical="center"/>
    </xf>
    <xf numFmtId="0" fontId="0" fillId="37" borderId="17" xfId="0" applyFill="1" applyBorder="1" applyAlignment="1">
      <alignment horizontal="center" vertical="center"/>
    </xf>
    <xf numFmtId="0" fontId="0" fillId="37" borderId="31" xfId="0" applyFill="1" applyBorder="1" applyAlignment="1">
      <alignment horizontal="center" vertical="center"/>
    </xf>
    <xf numFmtId="0" fontId="0" fillId="0" borderId="57" xfId="0"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8" xfId="0" applyBorder="1" applyAlignment="1">
      <alignment horizontal="center" vertical="center" shrinkToFit="1"/>
    </xf>
    <xf numFmtId="0" fontId="0" fillId="0" borderId="35" xfId="0" applyBorder="1" applyAlignment="1">
      <alignment horizontal="right" vertical="center"/>
    </xf>
    <xf numFmtId="0" fontId="0" fillId="0" borderId="36" xfId="0" applyBorder="1" applyAlignment="1">
      <alignment horizontal="right" vertical="center"/>
    </xf>
    <xf numFmtId="0" fontId="0" fillId="0" borderId="17" xfId="0" applyBorder="1" applyAlignment="1">
      <alignment horizontal="center" vertical="center" shrinkToFit="1"/>
    </xf>
    <xf numFmtId="0" fontId="6" fillId="33" borderId="17" xfId="0" applyFont="1" applyFill="1" applyBorder="1" applyAlignment="1">
      <alignment horizontal="center" vertical="center" shrinkToFi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3" borderId="11"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right" vertical="center"/>
    </xf>
    <xf numFmtId="0" fontId="0" fillId="0" borderId="21" xfId="0" applyBorder="1" applyAlignment="1">
      <alignment horizontal="right" vertical="center"/>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57" fillId="35" borderId="34" xfId="0" applyFont="1" applyFill="1" applyBorder="1" applyAlignment="1">
      <alignment horizontal="center" vertical="center" shrinkToFit="1"/>
    </xf>
    <xf numFmtId="0" fontId="57" fillId="35" borderId="58" xfId="0" applyFont="1" applyFill="1" applyBorder="1" applyAlignment="1">
      <alignment horizontal="center" vertical="center" shrinkToFit="1"/>
    </xf>
    <xf numFmtId="0" fontId="57" fillId="35" borderId="53" xfId="0" applyFont="1" applyFill="1" applyBorder="1" applyAlignment="1">
      <alignment horizontal="center" vertical="center" shrinkToFit="1"/>
    </xf>
    <xf numFmtId="0" fontId="57" fillId="35" borderId="34" xfId="0" applyFont="1" applyFill="1" applyBorder="1" applyAlignment="1">
      <alignment horizontal="center" vertical="center"/>
    </xf>
    <xf numFmtId="0" fontId="57" fillId="35" borderId="53" xfId="0" applyFont="1" applyFill="1" applyBorder="1" applyAlignment="1">
      <alignment horizontal="center" vertical="center"/>
    </xf>
    <xf numFmtId="0" fontId="0" fillId="37" borderId="30" xfId="0" applyFill="1" applyBorder="1" applyAlignment="1">
      <alignment horizontal="center" vertical="center"/>
    </xf>
    <xf numFmtId="0" fontId="0" fillId="37" borderId="59" xfId="0" applyFill="1" applyBorder="1" applyAlignment="1">
      <alignment horizontal="center" vertical="center"/>
    </xf>
    <xf numFmtId="0" fontId="0" fillId="37" borderId="52" xfId="0" applyFill="1" applyBorder="1" applyAlignment="1">
      <alignment horizontal="center" vertical="center"/>
    </xf>
    <xf numFmtId="0" fontId="0" fillId="3" borderId="30" xfId="0" applyFill="1" applyBorder="1" applyAlignment="1">
      <alignment horizontal="center" vertical="center"/>
    </xf>
    <xf numFmtId="0" fontId="0" fillId="3" borderId="59" xfId="0" applyFill="1" applyBorder="1" applyAlignment="1">
      <alignment horizontal="center" vertical="center"/>
    </xf>
    <xf numFmtId="0" fontId="0" fillId="3" borderId="52" xfId="0" applyFill="1" applyBorder="1" applyAlignment="1">
      <alignment horizontal="center" vertical="center"/>
    </xf>
    <xf numFmtId="0" fontId="57" fillId="0" borderId="35" xfId="0" applyFont="1" applyBorder="1" applyAlignment="1">
      <alignment horizontal="right" vertical="center"/>
    </xf>
    <xf numFmtId="0" fontId="57" fillId="0" borderId="36" xfId="0" applyFont="1" applyBorder="1" applyAlignment="1">
      <alignment horizontal="right" vertical="center"/>
    </xf>
    <xf numFmtId="0" fontId="0" fillId="0" borderId="11" xfId="0" applyBorder="1" applyAlignment="1">
      <alignment horizontal="right" vertical="center"/>
    </xf>
    <xf numFmtId="0" fontId="0" fillId="0" borderId="18" xfId="0" applyBorder="1" applyAlignment="1">
      <alignment horizontal="right" vertical="center"/>
    </xf>
    <xf numFmtId="0" fontId="5" fillId="0" borderId="31"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52" xfId="0" applyFont="1" applyBorder="1" applyAlignment="1">
      <alignment horizontal="left" vertical="center" shrinkToFit="1"/>
    </xf>
    <xf numFmtId="0" fontId="6" fillId="33" borderId="14"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0" fillId="0" borderId="34" xfId="0" applyBorder="1" applyAlignment="1">
      <alignment horizontal="right" vertical="center"/>
    </xf>
    <xf numFmtId="0" fontId="0" fillId="0" borderId="53" xfId="0" applyBorder="1" applyAlignment="1">
      <alignment horizontal="right" vertical="center"/>
    </xf>
    <xf numFmtId="0" fontId="0" fillId="0" borderId="11" xfId="0" applyBorder="1" applyAlignment="1">
      <alignment horizontal="center" vertical="center" shrinkToFit="1"/>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22" xfId="0" applyBorder="1" applyAlignment="1">
      <alignment horizontal="center" vertical="center" shrinkToFit="1"/>
    </xf>
    <xf numFmtId="0" fontId="8" fillId="0" borderId="0" xfId="0" applyFont="1" applyAlignment="1">
      <alignment horizontal="left" vertical="center"/>
    </xf>
    <xf numFmtId="0" fontId="8" fillId="0" borderId="0" xfId="0" applyFont="1" applyAlignment="1">
      <alignment horizontal="left" vertical="center"/>
    </xf>
    <xf numFmtId="0" fontId="0" fillId="0" borderId="31" xfId="0" applyBorder="1" applyAlignment="1">
      <alignment horizontal="center" vertical="center"/>
    </xf>
    <xf numFmtId="0" fontId="7" fillId="34" borderId="19" xfId="0" applyFont="1" applyFill="1" applyBorder="1" applyAlignment="1">
      <alignment horizontal="center" vertical="center"/>
    </xf>
    <xf numFmtId="0" fontId="0" fillId="0" borderId="31" xfId="0" applyBorder="1" applyAlignment="1">
      <alignment horizontal="left" vertical="center" shrinkToFit="1"/>
    </xf>
    <xf numFmtId="0" fontId="0" fillId="0" borderId="59" xfId="0" applyBorder="1" applyAlignment="1">
      <alignment horizontal="left" vertical="center" shrinkToFit="1"/>
    </xf>
    <xf numFmtId="0" fontId="0" fillId="0" borderId="52" xfId="0" applyBorder="1" applyAlignment="1">
      <alignment horizontal="left" vertical="center" shrinkToFit="1"/>
    </xf>
    <xf numFmtId="0" fontId="7" fillId="0" borderId="0" xfId="0" applyFont="1" applyAlignment="1">
      <alignment horizontal="left" vertical="center"/>
    </xf>
    <xf numFmtId="0" fontId="0" fillId="0" borderId="16" xfId="0" applyBorder="1" applyAlignment="1">
      <alignment horizontal="right" vertical="center"/>
    </xf>
    <xf numFmtId="0" fontId="6" fillId="33" borderId="34"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3" xfId="0" applyFont="1" applyFill="1" applyBorder="1" applyAlignment="1">
      <alignment horizontal="center" vertical="center" shrinkToFit="1"/>
    </xf>
    <xf numFmtId="0" fontId="6" fillId="33" borderId="35" xfId="0" applyFont="1" applyFill="1" applyBorder="1" applyAlignment="1">
      <alignment horizontal="center" vertical="center" shrinkToFit="1"/>
    </xf>
    <xf numFmtId="0" fontId="6" fillId="33" borderId="36" xfId="0" applyFont="1" applyFill="1" applyBorder="1" applyAlignment="1">
      <alignment horizontal="center" vertical="center" shrinkToFit="1"/>
    </xf>
    <xf numFmtId="0" fontId="6" fillId="33" borderId="60" xfId="0" applyFont="1" applyFill="1" applyBorder="1" applyAlignment="1">
      <alignment horizontal="center" vertical="center" shrinkToFit="1"/>
    </xf>
    <xf numFmtId="0" fontId="57" fillId="35" borderId="61" xfId="0" applyFont="1" applyFill="1" applyBorder="1" applyAlignment="1">
      <alignment horizontal="center" vertical="center"/>
    </xf>
    <xf numFmtId="0" fontId="57" fillId="35" borderId="62" xfId="0" applyFont="1" applyFill="1" applyBorder="1" applyAlignment="1">
      <alignment horizontal="center" vertical="center"/>
    </xf>
    <xf numFmtId="0" fontId="0" fillId="0" borderId="50" xfId="0" applyBorder="1" applyAlignment="1">
      <alignment horizontal="right" vertical="center"/>
    </xf>
    <xf numFmtId="0" fontId="0" fillId="0" borderId="32" xfId="0"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34"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34" xfId="0" applyBorder="1" applyAlignment="1">
      <alignment horizontal="center" vertical="center"/>
    </xf>
    <xf numFmtId="0" fontId="0" fillId="0" borderId="53" xfId="0" applyBorder="1" applyAlignment="1">
      <alignment horizontal="center" vertical="center"/>
    </xf>
    <xf numFmtId="0" fontId="5" fillId="0" borderId="65" xfId="0" applyFont="1" applyBorder="1" applyAlignment="1">
      <alignment horizontal="left" vertical="center"/>
    </xf>
    <xf numFmtId="0" fontId="5" fillId="0" borderId="0" xfId="0" applyFont="1" applyBorder="1" applyAlignment="1">
      <alignment horizontal="left" vertical="center"/>
    </xf>
    <xf numFmtId="0" fontId="0" fillId="0" borderId="54" xfId="0" applyBorder="1" applyAlignment="1">
      <alignment horizontal="right" vertical="center" wrapText="1"/>
    </xf>
    <xf numFmtId="0" fontId="0" fillId="0" borderId="61" xfId="0" applyBorder="1" applyAlignment="1">
      <alignment horizontal="right" vertical="center"/>
    </xf>
    <xf numFmtId="0" fontId="0" fillId="0" borderId="56" xfId="0" applyBorder="1" applyAlignment="1">
      <alignment horizontal="right" vertical="center"/>
    </xf>
    <xf numFmtId="0" fontId="0" fillId="0" borderId="62" xfId="0" applyBorder="1" applyAlignment="1">
      <alignment horizontal="right" vertical="center"/>
    </xf>
    <xf numFmtId="0" fontId="9" fillId="0" borderId="30" xfId="0" applyFont="1" applyBorder="1" applyAlignment="1">
      <alignment horizontal="center" vertical="center"/>
    </xf>
    <xf numFmtId="0" fontId="9" fillId="0" borderId="57" xfId="0" applyFont="1" applyBorder="1" applyAlignment="1">
      <alignment horizontal="center" vertical="center"/>
    </xf>
    <xf numFmtId="0" fontId="0" fillId="0" borderId="66" xfId="0" applyBorder="1" applyAlignment="1">
      <alignment horizontal="center" vertical="center" shrinkToFit="1"/>
    </xf>
    <xf numFmtId="0" fontId="0" fillId="0" borderId="41" xfId="0" applyBorder="1" applyAlignment="1">
      <alignment horizontal="center" vertical="center" shrinkToFit="1"/>
    </xf>
    <xf numFmtId="0" fontId="0" fillId="0" borderId="67" xfId="0" applyBorder="1" applyAlignment="1">
      <alignment horizontal="center" vertical="center" shrinkToFit="1"/>
    </xf>
    <xf numFmtId="0" fontId="0" fillId="0" borderId="46"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xf>
    <xf numFmtId="0" fontId="0" fillId="0" borderId="38" xfId="0" applyBorder="1" applyAlignment="1">
      <alignment horizontal="center" vertical="center"/>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68" fillId="0" borderId="73" xfId="0" applyFont="1" applyBorder="1" applyAlignment="1">
      <alignment horizontal="center" vertical="center"/>
    </xf>
    <xf numFmtId="0" fontId="68" fillId="0" borderId="74" xfId="0" applyFont="1" applyBorder="1" applyAlignment="1">
      <alignment horizontal="center" vertical="center"/>
    </xf>
    <xf numFmtId="0" fontId="68" fillId="0" borderId="75" xfId="0" applyFont="1" applyBorder="1" applyAlignment="1">
      <alignment horizontal="center" vertical="center"/>
    </xf>
    <xf numFmtId="0" fontId="68" fillId="0" borderId="76" xfId="0" applyFont="1" applyBorder="1" applyAlignment="1">
      <alignment horizontal="center" vertical="center"/>
    </xf>
    <xf numFmtId="0" fontId="68" fillId="0" borderId="77" xfId="0" applyFont="1" applyBorder="1" applyAlignment="1">
      <alignment horizontal="center" vertical="center"/>
    </xf>
    <xf numFmtId="0" fontId="68" fillId="0" borderId="78" xfId="0" applyFont="1" applyBorder="1" applyAlignment="1">
      <alignment horizontal="center" vertical="center"/>
    </xf>
    <xf numFmtId="0" fontId="68" fillId="0" borderId="79" xfId="0" applyFont="1" applyBorder="1" applyAlignment="1">
      <alignment horizontal="center" vertical="center"/>
    </xf>
    <xf numFmtId="0" fontId="68" fillId="0" borderId="80" xfId="0" applyFont="1" applyBorder="1" applyAlignment="1">
      <alignment horizontal="center" vertical="center"/>
    </xf>
    <xf numFmtId="0" fontId="68" fillId="0" borderId="81" xfId="0" applyFont="1" applyBorder="1" applyAlignment="1">
      <alignment horizontal="center" vertical="center"/>
    </xf>
    <xf numFmtId="0" fontId="68" fillId="0" borderId="82" xfId="0" applyFont="1" applyBorder="1" applyAlignment="1">
      <alignment horizontal="center" vertical="center"/>
    </xf>
    <xf numFmtId="0" fontId="68" fillId="0" borderId="83" xfId="0" applyFont="1" applyBorder="1" applyAlignment="1">
      <alignment horizontal="center" vertical="center"/>
    </xf>
    <xf numFmtId="0" fontId="68" fillId="0" borderId="84" xfId="0" applyFont="1" applyBorder="1" applyAlignment="1">
      <alignment horizontal="center" vertical="center"/>
    </xf>
    <xf numFmtId="0" fontId="16" fillId="0" borderId="48" xfId="0" applyFont="1" applyBorder="1" applyAlignment="1">
      <alignment horizontal="center" vertical="center"/>
    </xf>
    <xf numFmtId="0" fontId="16" fillId="0" borderId="24" xfId="0" applyFont="1" applyBorder="1" applyAlignment="1">
      <alignment horizontal="center" vertical="center"/>
    </xf>
    <xf numFmtId="0" fontId="16" fillId="0" borderId="62" xfId="0" applyFont="1" applyBorder="1" applyAlignment="1">
      <alignment horizontal="center" vertical="center"/>
    </xf>
    <xf numFmtId="0" fontId="16" fillId="0" borderId="49" xfId="0" applyFont="1" applyBorder="1" applyAlignment="1">
      <alignment horizontal="center" vertical="center"/>
    </xf>
    <xf numFmtId="0" fontId="16" fillId="0" borderId="26" xfId="0" applyFont="1" applyBorder="1" applyAlignment="1">
      <alignment horizontal="center" vertical="center"/>
    </xf>
    <xf numFmtId="0" fontId="16" fillId="0" borderId="32" xfId="0" applyFont="1" applyBorder="1" applyAlignment="1">
      <alignment horizontal="center" vertical="center"/>
    </xf>
    <xf numFmtId="0" fontId="6" fillId="0" borderId="48" xfId="0" applyFont="1" applyBorder="1" applyAlignment="1">
      <alignment horizontal="center" vertical="center"/>
    </xf>
    <xf numFmtId="0" fontId="6" fillId="0" borderId="24" xfId="0" applyFont="1" applyBorder="1" applyAlignment="1">
      <alignment horizontal="center" vertical="center"/>
    </xf>
    <xf numFmtId="0" fontId="6" fillId="0" borderId="62" xfId="0" applyFont="1" applyBorder="1" applyAlignment="1">
      <alignment horizontal="center" vertical="center"/>
    </xf>
    <xf numFmtId="0" fontId="6" fillId="0" borderId="61" xfId="0" applyFont="1" applyBorder="1" applyAlignment="1">
      <alignment horizontal="center" vertical="center"/>
    </xf>
    <xf numFmtId="0" fontId="68" fillId="0" borderId="61" xfId="0" applyFont="1" applyBorder="1" applyAlignment="1">
      <alignment horizontal="center" vertical="center" wrapText="1"/>
    </xf>
    <xf numFmtId="0" fontId="68" fillId="0" borderId="24" xfId="0" applyFont="1" applyBorder="1" applyAlignment="1">
      <alignment horizontal="center" vertical="center" wrapText="1"/>
    </xf>
    <xf numFmtId="0" fontId="65" fillId="0" borderId="0" xfId="0" applyFont="1" applyBorder="1" applyAlignment="1">
      <alignment horizontal="left" vertical="center" wrapText="1"/>
    </xf>
    <xf numFmtId="0" fontId="57" fillId="0" borderId="68" xfId="0" applyFont="1" applyBorder="1" applyAlignment="1">
      <alignment horizontal="right" vertical="center"/>
    </xf>
    <xf numFmtId="0" fontId="57" fillId="0" borderId="33" xfId="0" applyFont="1" applyBorder="1" applyAlignment="1">
      <alignment horizontal="right" vertical="center"/>
    </xf>
    <xf numFmtId="0" fontId="57" fillId="0" borderId="69" xfId="0" applyFont="1" applyBorder="1" applyAlignment="1">
      <alignment horizontal="right" vertical="center"/>
    </xf>
    <xf numFmtId="0" fontId="0" fillId="0" borderId="0" xfId="0" applyAlignment="1">
      <alignment horizontal="right" vertical="center"/>
    </xf>
    <xf numFmtId="0" fontId="0" fillId="0" borderId="0" xfId="0" applyFill="1" applyAlignment="1">
      <alignment horizontal="center" vertical="center"/>
    </xf>
    <xf numFmtId="0" fontId="0" fillId="0" borderId="0" xfId="0" applyAlignment="1">
      <alignment horizontal="left" vertical="center"/>
    </xf>
    <xf numFmtId="0" fontId="57" fillId="0" borderId="0" xfId="0" applyFont="1" applyAlignment="1">
      <alignment horizontal="center" vertical="center"/>
    </xf>
    <xf numFmtId="0" fontId="64" fillId="0" borderId="34" xfId="0" applyFont="1" applyBorder="1" applyAlignment="1">
      <alignment horizontal="center" vertical="center" shrinkToFit="1"/>
    </xf>
    <xf numFmtId="0" fontId="64" fillId="0" borderId="85"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37" xfId="0" applyFont="1" applyBorder="1" applyAlignment="1">
      <alignment horizontal="center" vertical="center" shrinkToFit="1"/>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86"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6" fillId="0" borderId="28"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29"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2" fillId="0" borderId="0" xfId="0" applyFont="1" applyAlignment="1">
      <alignment horizontal="center" vertical="center"/>
    </xf>
    <xf numFmtId="0" fontId="67" fillId="0" borderId="0" xfId="0" applyFont="1" applyAlignment="1">
      <alignment horizontal="left" vertical="center"/>
    </xf>
    <xf numFmtId="0" fontId="14" fillId="0" borderId="0" xfId="0" applyFont="1" applyAlignment="1">
      <alignment horizontal="left" vertical="center"/>
    </xf>
    <xf numFmtId="0" fontId="6" fillId="0" borderId="22" xfId="0" applyFont="1" applyFill="1" applyBorder="1" applyAlignment="1">
      <alignment horizontal="right" vertical="center"/>
    </xf>
    <xf numFmtId="0" fontId="6" fillId="0" borderId="36" xfId="0" applyFont="1" applyFill="1" applyBorder="1" applyAlignment="1">
      <alignment horizontal="right" vertical="center"/>
    </xf>
    <xf numFmtId="0" fontId="73" fillId="0" borderId="0" xfId="0" applyFont="1" applyAlignment="1">
      <alignment horizontal="left" vertical="center" wrapText="1"/>
    </xf>
    <xf numFmtId="0" fontId="7" fillId="0" borderId="0" xfId="0" applyFont="1" applyAlignment="1">
      <alignment horizontal="center" vertical="center"/>
    </xf>
    <xf numFmtId="0" fontId="6" fillId="0" borderId="3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2" xfId="0" applyFont="1" applyFill="1" applyBorder="1" applyAlignment="1">
      <alignment horizontal="center" vertical="center"/>
    </xf>
    <xf numFmtId="0" fontId="0" fillId="0" borderId="37" xfId="0" applyBorder="1" applyAlignment="1">
      <alignment horizontal="center" vertical="center" shrinkToFit="1"/>
    </xf>
    <xf numFmtId="0" fontId="6" fillId="0" borderId="15"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0" fillId="0" borderId="58" xfId="0" applyBorder="1" applyAlignment="1">
      <alignment horizontal="center" vertical="center"/>
    </xf>
    <xf numFmtId="0" fontId="0" fillId="0" borderId="85" xfId="0" applyBorder="1" applyAlignment="1">
      <alignment horizontal="center" vertical="center"/>
    </xf>
    <xf numFmtId="0" fontId="53" fillId="0" borderId="33" xfId="0" applyFont="1" applyBorder="1" applyAlignment="1">
      <alignment horizontal="center"/>
    </xf>
    <xf numFmtId="0" fontId="74" fillId="0" borderId="0" xfId="0" applyFont="1" applyAlignment="1">
      <alignment horizontal="left" vertical="center"/>
    </xf>
    <xf numFmtId="0" fontId="9" fillId="0" borderId="0" xfId="0" applyFont="1" applyAlignment="1">
      <alignment horizontal="left" vertical="center"/>
    </xf>
    <xf numFmtId="0" fontId="6" fillId="0" borderId="87" xfId="0" applyFont="1" applyFill="1" applyBorder="1" applyAlignment="1">
      <alignment horizontal="right" vertical="center"/>
    </xf>
    <xf numFmtId="0" fontId="6" fillId="0" borderId="88" xfId="0" applyFont="1" applyFill="1" applyBorder="1" applyAlignment="1">
      <alignment horizontal="right" vertical="center"/>
    </xf>
    <xf numFmtId="0" fontId="6" fillId="0" borderId="88" xfId="0" applyFont="1" applyFill="1" applyBorder="1" applyAlignment="1">
      <alignment horizontal="left" vertical="center"/>
    </xf>
    <xf numFmtId="0" fontId="6" fillId="0" borderId="89" xfId="0" applyFont="1" applyFill="1" applyBorder="1" applyAlignment="1">
      <alignment horizontal="left" vertical="center"/>
    </xf>
    <xf numFmtId="0" fontId="0" fillId="0" borderId="0" xfId="0" applyFont="1" applyAlignment="1">
      <alignment horizontal="left" vertical="center"/>
    </xf>
    <xf numFmtId="0" fontId="65" fillId="0" borderId="65" xfId="0" applyFont="1" applyBorder="1" applyAlignment="1">
      <alignment horizontal="left" vertical="top" wrapText="1"/>
    </xf>
    <xf numFmtId="0" fontId="65" fillId="0" borderId="0"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17年度中学生会員登録用紙"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0</xdr:row>
      <xdr:rowOff>28575</xdr:rowOff>
    </xdr:from>
    <xdr:to>
      <xdr:col>24</xdr:col>
      <xdr:colOff>590550</xdr:colOff>
      <xdr:row>2</xdr:row>
      <xdr:rowOff>276225</xdr:rowOff>
    </xdr:to>
    <xdr:sp>
      <xdr:nvSpPr>
        <xdr:cNvPr id="1" name="角丸四角形 1"/>
        <xdr:cNvSpPr>
          <a:spLocks/>
        </xdr:cNvSpPr>
      </xdr:nvSpPr>
      <xdr:spPr>
        <a:xfrm>
          <a:off x="10382250" y="28575"/>
          <a:ext cx="6515100" cy="78105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800" b="1" i="0" u="none" baseline="0">
              <a:solidFill>
                <a:srgbClr val="000000"/>
              </a:solidFill>
            </a:rPr>
            <a:t>クラブチームの方はクラブチーム用の申し込み用紙を使っていただいても結構です。（下のタブをクリック）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333375</xdr:colOff>
      <xdr:row>6</xdr:row>
      <xdr:rowOff>0</xdr:rowOff>
    </xdr:from>
    <xdr:to>
      <xdr:col>25</xdr:col>
      <xdr:colOff>523875</xdr:colOff>
      <xdr:row>10</xdr:row>
      <xdr:rowOff>85725</xdr:rowOff>
    </xdr:to>
    <xdr:sp>
      <xdr:nvSpPr>
        <xdr:cNvPr id="1" name="角丸四角形 3"/>
        <xdr:cNvSpPr>
          <a:spLocks/>
        </xdr:cNvSpPr>
      </xdr:nvSpPr>
      <xdr:spPr>
        <a:xfrm>
          <a:off x="13420725" y="1590675"/>
          <a:ext cx="4857750" cy="1152525"/>
        </a:xfrm>
        <a:prstGeom prst="round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800" b="1" i="0" u="none" baseline="0">
              <a:solidFill>
                <a:srgbClr val="000000"/>
              </a:solidFill>
            </a:rPr>
            <a:t>所属校が５校以上の場合はファイルをコピーして作成してください。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8</xdr:row>
      <xdr:rowOff>66675</xdr:rowOff>
    </xdr:from>
    <xdr:to>
      <xdr:col>28</xdr:col>
      <xdr:colOff>0</xdr:colOff>
      <xdr:row>22</xdr:row>
      <xdr:rowOff>114300</xdr:rowOff>
    </xdr:to>
    <xdr:sp>
      <xdr:nvSpPr>
        <xdr:cNvPr id="1" name="角丸四角形 1"/>
        <xdr:cNvSpPr>
          <a:spLocks/>
        </xdr:cNvSpPr>
      </xdr:nvSpPr>
      <xdr:spPr>
        <a:xfrm>
          <a:off x="11563350" y="2352675"/>
          <a:ext cx="4800600" cy="4048125"/>
        </a:xfrm>
        <a:prstGeom prst="round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1" i="0" u="none" baseline="0">
              <a:solidFill>
                <a:srgbClr val="FFFFFF"/>
              </a:solidFill>
              <a:latin typeface="Calibri"/>
              <a:ea typeface="Calibri"/>
              <a:cs typeface="Calibri"/>
            </a:rPr>
            <a:t>※</a:t>
          </a:r>
          <a:r>
            <a:rPr lang="en-US" cap="none" sz="1600" b="1" i="0" u="none" baseline="0">
              <a:solidFill>
                <a:srgbClr val="FFFFFF"/>
              </a:solidFill>
            </a:rPr>
            <a:t>所属学校長の許可について</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クラブチーム（保護者の方）は，所属中学校長に以下のことをお話しください。
</a:t>
          </a:r>
          <a:r>
            <a:rPr lang="en-US" cap="none" sz="1600" b="1" i="0" u="none" baseline="0">
              <a:solidFill>
                <a:srgbClr val="FFFFFF"/>
              </a:solidFill>
            </a:rPr>
            <a:t>・県協会主催のバドミントン大会に出場する。
</a:t>
          </a:r>
          <a:r>
            <a:rPr lang="en-US" cap="none" sz="1600" b="1" i="0" u="none" baseline="0">
              <a:solidFill>
                <a:srgbClr val="FFFFFF"/>
              </a:solidFill>
            </a:rPr>
            <a:t>・出場にあたって学校名を使用するので，許可をいただくこと。
</a:t>
          </a:r>
          <a:r>
            <a:rPr lang="en-US" cap="none" sz="1600" b="1" i="0" u="none" baseline="0">
              <a:solidFill>
                <a:srgbClr val="FFFFFF"/>
              </a:solidFill>
            </a:rPr>
            <a:t>・学校部活動の活動と同様の活動として，大会への参加を認めていただくこと。
</a:t>
          </a:r>
          <a:r>
            <a:rPr lang="en-US" cap="none" sz="1600" b="1" i="0" u="none" baseline="0">
              <a:solidFill>
                <a:srgbClr val="FFFFFF"/>
              </a:solidFill>
            </a:rPr>
            <a:t>・引率はクラブチーム代表者（または保護者）で行うことを認めていただく。中小体連主催の大会とは異なり，教諭の引率は絶対に必要ではない。学校が認めた者が代表者として引率することを認める。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H92"/>
  <sheetViews>
    <sheetView zoomScalePageLayoutView="0" workbookViewId="0" topLeftCell="A1">
      <selection activeCell="D66" sqref="D66"/>
    </sheetView>
  </sheetViews>
  <sheetFormatPr defaultColWidth="9.140625" defaultRowHeight="15"/>
  <cols>
    <col min="2" max="2" width="27.421875" style="0" customWidth="1"/>
    <col min="3" max="3" width="8.421875" style="0" customWidth="1"/>
    <col min="4" max="4" width="59.00390625" style="0" customWidth="1"/>
    <col min="5" max="6" width="13.140625" style="0" customWidth="1"/>
    <col min="7" max="7" width="14.57421875" style="0" customWidth="1"/>
    <col min="8" max="8" width="22.140625" style="0" customWidth="1"/>
  </cols>
  <sheetData>
    <row r="1" spans="1:8" ht="13.5">
      <c r="A1" s="5" t="s">
        <v>141</v>
      </c>
      <c r="B1" s="5" t="s">
        <v>142</v>
      </c>
      <c r="C1" s="2" t="s">
        <v>143</v>
      </c>
      <c r="D1" s="2" t="s">
        <v>144</v>
      </c>
      <c r="E1" s="2" t="s">
        <v>0</v>
      </c>
      <c r="F1" s="2" t="s">
        <v>2</v>
      </c>
      <c r="G1" s="2" t="s">
        <v>4</v>
      </c>
      <c r="H1" s="2" t="s">
        <v>5</v>
      </c>
    </row>
    <row r="2" spans="1:8" ht="13.5">
      <c r="A2">
        <v>10</v>
      </c>
      <c r="B2" t="s">
        <v>145</v>
      </c>
      <c r="C2" s="3" t="s">
        <v>83</v>
      </c>
      <c r="D2" s="4" t="s">
        <v>84</v>
      </c>
      <c r="E2" s="1" t="s">
        <v>1</v>
      </c>
      <c r="F2" s="1" t="s">
        <v>3</v>
      </c>
      <c r="G2" s="1"/>
      <c r="H2" s="1" t="s">
        <v>6</v>
      </c>
    </row>
    <row r="3" spans="1:8" ht="13.5">
      <c r="A3">
        <v>11</v>
      </c>
      <c r="B3" t="s">
        <v>146</v>
      </c>
      <c r="C3" s="3" t="s">
        <v>7</v>
      </c>
      <c r="D3" s="4" t="s">
        <v>8</v>
      </c>
      <c r="E3" s="1"/>
      <c r="F3" s="1"/>
      <c r="G3" s="1"/>
      <c r="H3" s="1"/>
    </row>
    <row r="4" spans="1:8" ht="13.5">
      <c r="A4">
        <v>12</v>
      </c>
      <c r="B4" t="s">
        <v>147</v>
      </c>
      <c r="C4" s="3" t="s">
        <v>9</v>
      </c>
      <c r="D4" s="4" t="s">
        <v>10</v>
      </c>
      <c r="E4" s="1"/>
      <c r="F4" s="1"/>
      <c r="G4" s="1"/>
      <c r="H4" s="1"/>
    </row>
    <row r="5" spans="1:8" ht="13.5">
      <c r="A5">
        <v>13</v>
      </c>
      <c r="B5" t="s">
        <v>148</v>
      </c>
      <c r="C5" s="3" t="s">
        <v>11</v>
      </c>
      <c r="D5" s="4" t="s">
        <v>12</v>
      </c>
      <c r="E5" s="1"/>
      <c r="F5" s="1"/>
      <c r="G5" s="1"/>
      <c r="H5" s="1"/>
    </row>
    <row r="6" spans="1:8" ht="13.5">
      <c r="A6">
        <v>14</v>
      </c>
      <c r="B6" t="s">
        <v>149</v>
      </c>
      <c r="C6" s="3" t="s">
        <v>19</v>
      </c>
      <c r="D6" s="4" t="s">
        <v>20</v>
      </c>
      <c r="E6" s="1"/>
      <c r="F6" s="1"/>
      <c r="G6" s="1"/>
      <c r="H6" s="1"/>
    </row>
    <row r="7" spans="1:8" ht="13.5">
      <c r="A7">
        <v>15</v>
      </c>
      <c r="B7" t="s">
        <v>150</v>
      </c>
      <c r="C7" s="3" t="s">
        <v>13</v>
      </c>
      <c r="D7" s="4" t="s">
        <v>14</v>
      </c>
      <c r="E7" s="1"/>
      <c r="F7" s="1"/>
      <c r="G7" s="1"/>
      <c r="H7" s="1"/>
    </row>
    <row r="8" spans="1:8" ht="13.5">
      <c r="A8">
        <v>16</v>
      </c>
      <c r="B8" t="s">
        <v>151</v>
      </c>
      <c r="C8" s="3" t="s">
        <v>15</v>
      </c>
      <c r="D8" s="4" t="s">
        <v>16</v>
      </c>
      <c r="E8" s="1"/>
      <c r="F8" s="1"/>
      <c r="G8" s="1"/>
      <c r="H8" s="1"/>
    </row>
    <row r="9" spans="1:8" ht="13.5">
      <c r="A9">
        <v>17</v>
      </c>
      <c r="B9" t="s">
        <v>152</v>
      </c>
      <c r="C9" s="3" t="s">
        <v>17</v>
      </c>
      <c r="D9" s="4" t="s">
        <v>18</v>
      </c>
      <c r="E9" s="1"/>
      <c r="F9" s="1"/>
      <c r="G9" s="1"/>
      <c r="H9" s="1"/>
    </row>
    <row r="10" spans="1:8" ht="13.5">
      <c r="A10">
        <v>18</v>
      </c>
      <c r="B10" t="s">
        <v>153</v>
      </c>
      <c r="C10" s="3" t="s">
        <v>21</v>
      </c>
      <c r="D10" s="4" t="s">
        <v>22</v>
      </c>
      <c r="E10" s="1"/>
      <c r="F10" s="1"/>
      <c r="G10" s="1"/>
      <c r="H10" s="1"/>
    </row>
    <row r="11" spans="1:8" ht="13.5">
      <c r="A11">
        <v>19</v>
      </c>
      <c r="B11" t="s">
        <v>154</v>
      </c>
      <c r="C11" s="1"/>
      <c r="D11" s="1"/>
      <c r="E11" s="1"/>
      <c r="F11" s="1"/>
      <c r="G11" s="1"/>
      <c r="H11" s="1"/>
    </row>
    <row r="12" spans="1:8" ht="13.5">
      <c r="A12">
        <v>20</v>
      </c>
      <c r="B12" t="s">
        <v>155</v>
      </c>
      <c r="C12" s="3" t="s">
        <v>77</v>
      </c>
      <c r="D12" s="4" t="s">
        <v>78</v>
      </c>
      <c r="E12" s="1"/>
      <c r="F12" s="1"/>
      <c r="G12" s="1"/>
      <c r="H12" s="1"/>
    </row>
    <row r="13" spans="1:8" ht="13.5">
      <c r="A13">
        <v>21</v>
      </c>
      <c r="C13" s="1"/>
      <c r="D13" s="1"/>
      <c r="E13" s="1"/>
      <c r="F13" s="1"/>
      <c r="G13" s="1"/>
      <c r="H13" s="1"/>
    </row>
    <row r="14" spans="1:8" ht="13.5">
      <c r="A14">
        <v>22</v>
      </c>
      <c r="C14" s="1"/>
      <c r="D14" s="1"/>
      <c r="E14" s="1"/>
      <c r="F14" s="1"/>
      <c r="G14" s="1"/>
      <c r="H14" s="1"/>
    </row>
    <row r="15" spans="1:8" ht="13.5">
      <c r="A15">
        <v>23</v>
      </c>
      <c r="C15" s="1"/>
      <c r="D15" s="1"/>
      <c r="E15" s="1"/>
      <c r="F15" s="1"/>
      <c r="G15" s="1"/>
      <c r="H15" s="1"/>
    </row>
    <row r="16" spans="1:8" ht="13.5">
      <c r="A16">
        <v>24</v>
      </c>
      <c r="C16" s="1"/>
      <c r="D16" s="1"/>
      <c r="E16" s="1"/>
      <c r="F16" s="1"/>
      <c r="G16" s="1"/>
      <c r="H16" s="1"/>
    </row>
    <row r="17" spans="1:8" ht="13.5">
      <c r="A17">
        <v>25</v>
      </c>
      <c r="B17" t="s">
        <v>156</v>
      </c>
      <c r="C17" s="1"/>
      <c r="D17" s="1"/>
      <c r="E17" s="1"/>
      <c r="F17" s="1"/>
      <c r="G17" s="1"/>
      <c r="H17" s="1"/>
    </row>
    <row r="18" spans="1:8" ht="13.5">
      <c r="A18">
        <v>26</v>
      </c>
      <c r="B18" t="s">
        <v>157</v>
      </c>
      <c r="C18" s="1"/>
      <c r="D18" s="1"/>
      <c r="E18" s="1"/>
      <c r="F18" s="1"/>
      <c r="G18" s="1"/>
      <c r="H18" s="1"/>
    </row>
    <row r="19" spans="1:8" ht="13.5">
      <c r="A19">
        <v>27</v>
      </c>
      <c r="B19" t="s">
        <v>158</v>
      </c>
      <c r="C19" s="1"/>
      <c r="D19" s="1" t="s">
        <v>308</v>
      </c>
      <c r="E19" s="1"/>
      <c r="F19" s="1"/>
      <c r="G19" s="1"/>
      <c r="H19" s="1"/>
    </row>
    <row r="20" spans="1:8" ht="13.5">
      <c r="A20">
        <v>28</v>
      </c>
      <c r="B20" t="s">
        <v>159</v>
      </c>
      <c r="C20" s="1"/>
      <c r="D20" s="1"/>
      <c r="E20" s="1"/>
      <c r="F20" s="1"/>
      <c r="G20" s="1"/>
      <c r="H20" s="1"/>
    </row>
    <row r="21" spans="1:8" ht="13.5">
      <c r="A21">
        <v>29</v>
      </c>
      <c r="B21" t="s">
        <v>160</v>
      </c>
      <c r="C21" s="3" t="s">
        <v>69</v>
      </c>
      <c r="D21" s="4" t="s">
        <v>70</v>
      </c>
      <c r="E21" s="1"/>
      <c r="F21" s="1"/>
      <c r="G21" s="1"/>
      <c r="H21" s="1"/>
    </row>
    <row r="22" spans="1:8" ht="13.5">
      <c r="A22">
        <v>30</v>
      </c>
      <c r="B22" t="s">
        <v>161</v>
      </c>
      <c r="C22" s="3" t="s">
        <v>37</v>
      </c>
      <c r="D22" s="4" t="s">
        <v>38</v>
      </c>
      <c r="E22" s="1"/>
      <c r="F22" s="1"/>
      <c r="G22" s="1"/>
      <c r="H22" s="1"/>
    </row>
    <row r="23" spans="1:8" ht="13.5">
      <c r="A23">
        <v>31</v>
      </c>
      <c r="B23" t="s">
        <v>162</v>
      </c>
      <c r="C23" s="3" t="s">
        <v>35</v>
      </c>
      <c r="D23" s="4" t="s">
        <v>36</v>
      </c>
      <c r="E23" s="1"/>
      <c r="F23" s="1"/>
      <c r="G23" s="1"/>
      <c r="H23" s="1"/>
    </row>
    <row r="24" spans="1:8" ht="13.5">
      <c r="A24">
        <v>32</v>
      </c>
      <c r="B24" t="s">
        <v>163</v>
      </c>
      <c r="C24" s="1"/>
      <c r="D24" s="96" t="s">
        <v>309</v>
      </c>
      <c r="E24" s="1"/>
      <c r="F24" s="1"/>
      <c r="G24" s="1"/>
      <c r="H24" s="1"/>
    </row>
    <row r="25" spans="1:8" ht="13.5">
      <c r="A25">
        <v>33</v>
      </c>
      <c r="B25" t="s">
        <v>164</v>
      </c>
      <c r="C25" s="1"/>
      <c r="D25" s="1"/>
      <c r="E25" s="1"/>
      <c r="F25" s="1"/>
      <c r="G25" s="1"/>
      <c r="H25" s="1"/>
    </row>
    <row r="26" spans="1:8" ht="13.5">
      <c r="A26">
        <v>34</v>
      </c>
      <c r="B26" t="s">
        <v>165</v>
      </c>
      <c r="C26" s="1"/>
      <c r="D26" s="1"/>
      <c r="E26" s="1"/>
      <c r="F26" s="1"/>
      <c r="G26" s="1"/>
      <c r="H26" s="1"/>
    </row>
    <row r="27" spans="1:8" ht="13.5">
      <c r="A27">
        <v>35</v>
      </c>
      <c r="B27" t="s">
        <v>166</v>
      </c>
      <c r="C27" s="3" t="s">
        <v>37</v>
      </c>
      <c r="D27" s="4" t="s">
        <v>39</v>
      </c>
      <c r="E27" s="1"/>
      <c r="F27" s="1"/>
      <c r="G27" s="1"/>
      <c r="H27" s="1"/>
    </row>
    <row r="28" spans="1:8" ht="13.5">
      <c r="A28">
        <v>36</v>
      </c>
      <c r="B28" t="s">
        <v>167</v>
      </c>
      <c r="C28" s="3" t="s">
        <v>71</v>
      </c>
      <c r="D28" s="4" t="s">
        <v>72</v>
      </c>
      <c r="E28" s="1"/>
      <c r="F28" s="1"/>
      <c r="G28" s="1"/>
      <c r="H28" s="1"/>
    </row>
    <row r="29" spans="1:8" ht="13.5">
      <c r="A29">
        <v>37</v>
      </c>
      <c r="B29" t="s">
        <v>168</v>
      </c>
      <c r="C29" s="3" t="s">
        <v>33</v>
      </c>
      <c r="D29" s="4" t="s">
        <v>34</v>
      </c>
      <c r="E29" s="1"/>
      <c r="F29" s="1"/>
      <c r="G29" s="1"/>
      <c r="H29" s="1"/>
    </row>
    <row r="30" spans="1:8" ht="13.5">
      <c r="A30">
        <v>38</v>
      </c>
      <c r="B30" t="s">
        <v>169</v>
      </c>
      <c r="D30" s="96" t="s">
        <v>319</v>
      </c>
      <c r="E30" s="1"/>
      <c r="F30" s="1"/>
      <c r="G30" s="1"/>
      <c r="H30" s="1"/>
    </row>
    <row r="31" spans="1:8" ht="13.5">
      <c r="A31">
        <v>39</v>
      </c>
      <c r="B31" t="s">
        <v>310</v>
      </c>
      <c r="D31" s="96" t="s">
        <v>311</v>
      </c>
      <c r="E31" s="1"/>
      <c r="F31" s="1"/>
      <c r="G31" s="1"/>
      <c r="H31" s="1"/>
    </row>
    <row r="32" spans="1:8" ht="13.5">
      <c r="A32">
        <v>40</v>
      </c>
      <c r="E32" s="1"/>
      <c r="F32" s="1"/>
      <c r="G32" s="1"/>
      <c r="H32" s="1"/>
    </row>
    <row r="33" spans="1:8" ht="13.5">
      <c r="A33">
        <v>41</v>
      </c>
      <c r="E33" s="1"/>
      <c r="F33" s="1"/>
      <c r="G33" s="1"/>
      <c r="H33" s="1"/>
    </row>
    <row r="34" spans="1:8" ht="13.5">
      <c r="A34">
        <v>42</v>
      </c>
      <c r="E34" s="1"/>
      <c r="F34" s="1"/>
      <c r="G34" s="1"/>
      <c r="H34" s="1"/>
    </row>
    <row r="35" spans="1:8" ht="13.5">
      <c r="A35">
        <v>43</v>
      </c>
      <c r="E35" s="1"/>
      <c r="F35" s="1"/>
      <c r="G35" s="1"/>
      <c r="H35" s="1"/>
    </row>
    <row r="36" spans="1:8" ht="13.5">
      <c r="A36">
        <v>44</v>
      </c>
      <c r="B36" t="s">
        <v>318</v>
      </c>
      <c r="E36" s="1"/>
      <c r="F36" s="1"/>
      <c r="G36" s="1"/>
      <c r="H36" s="1"/>
    </row>
    <row r="37" spans="1:8" ht="13.5">
      <c r="A37">
        <v>45</v>
      </c>
      <c r="B37" t="s">
        <v>170</v>
      </c>
      <c r="C37" s="3" t="s">
        <v>79</v>
      </c>
      <c r="D37" s="4" t="s">
        <v>80</v>
      </c>
      <c r="E37" s="1"/>
      <c r="F37" s="1"/>
      <c r="G37" s="1"/>
      <c r="H37" s="1"/>
    </row>
    <row r="38" spans="1:8" ht="13.5">
      <c r="A38">
        <v>46</v>
      </c>
      <c r="B38" t="s">
        <v>171</v>
      </c>
      <c r="C38" s="3" t="s">
        <v>56</v>
      </c>
      <c r="D38" s="4" t="s">
        <v>60</v>
      </c>
      <c r="E38" s="1"/>
      <c r="F38" s="1"/>
      <c r="G38" s="1"/>
      <c r="H38" s="1"/>
    </row>
    <row r="39" spans="1:8" ht="13.5">
      <c r="A39">
        <v>47</v>
      </c>
      <c r="B39" t="s">
        <v>172</v>
      </c>
      <c r="C39" s="3" t="s">
        <v>56</v>
      </c>
      <c r="D39" s="4" t="s">
        <v>57</v>
      </c>
      <c r="E39" s="1"/>
      <c r="F39" s="1"/>
      <c r="G39" s="1"/>
      <c r="H39" s="1"/>
    </row>
    <row r="40" spans="1:8" ht="13.5">
      <c r="A40">
        <v>48</v>
      </c>
      <c r="B40" t="s">
        <v>173</v>
      </c>
      <c r="C40" s="3" t="s">
        <v>67</v>
      </c>
      <c r="D40" s="4" t="s">
        <v>68</v>
      </c>
      <c r="E40" s="1"/>
      <c r="F40" s="1"/>
      <c r="G40" s="1"/>
      <c r="H40" s="1"/>
    </row>
    <row r="41" spans="1:8" ht="13.5">
      <c r="A41">
        <v>49</v>
      </c>
      <c r="B41" t="s">
        <v>174</v>
      </c>
      <c r="C41" s="3" t="s">
        <v>58</v>
      </c>
      <c r="D41" s="4" t="s">
        <v>59</v>
      </c>
      <c r="E41" s="1"/>
      <c r="F41" s="1"/>
      <c r="G41" s="1"/>
      <c r="H41" s="1"/>
    </row>
    <row r="42" spans="1:8" ht="13.5">
      <c r="A42">
        <v>50</v>
      </c>
      <c r="B42" s="1" t="s">
        <v>175</v>
      </c>
      <c r="E42" s="1"/>
      <c r="F42" s="1"/>
      <c r="G42" s="1"/>
      <c r="H42" s="1"/>
    </row>
    <row r="43" spans="1:8" ht="13.5">
      <c r="A43">
        <v>51</v>
      </c>
      <c r="B43" s="97" t="s">
        <v>312</v>
      </c>
      <c r="E43" s="1"/>
      <c r="F43" s="1"/>
      <c r="G43" s="1"/>
      <c r="H43" s="1"/>
    </row>
    <row r="44" spans="1:8" ht="13.5">
      <c r="A44">
        <v>52</v>
      </c>
      <c r="B44" t="s">
        <v>176</v>
      </c>
      <c r="C44" s="3" t="s">
        <v>61</v>
      </c>
      <c r="D44" s="4" t="s">
        <v>62</v>
      </c>
      <c r="E44" s="1"/>
      <c r="F44" s="1"/>
      <c r="G44" s="1"/>
      <c r="H44" s="1"/>
    </row>
    <row r="45" spans="1:8" ht="13.5">
      <c r="A45">
        <v>53</v>
      </c>
      <c r="B45" t="s">
        <v>177</v>
      </c>
      <c r="C45" s="3" t="s">
        <v>63</v>
      </c>
      <c r="D45" s="4" t="s">
        <v>64</v>
      </c>
      <c r="E45" s="1"/>
      <c r="F45" s="1"/>
      <c r="G45" s="1"/>
      <c r="H45" s="1"/>
    </row>
    <row r="46" spans="1:8" ht="13.5">
      <c r="A46">
        <v>54</v>
      </c>
      <c r="B46" t="s">
        <v>178</v>
      </c>
      <c r="C46" s="1"/>
      <c r="D46" s="1"/>
      <c r="E46" s="1"/>
      <c r="F46" s="1"/>
      <c r="G46" s="1"/>
      <c r="H46" s="1"/>
    </row>
    <row r="47" spans="1:8" ht="13.5">
      <c r="A47">
        <v>55</v>
      </c>
      <c r="B47" t="s">
        <v>179</v>
      </c>
      <c r="C47" s="3" t="s">
        <v>65</v>
      </c>
      <c r="D47" s="4" t="s">
        <v>66</v>
      </c>
      <c r="E47" s="1"/>
      <c r="F47" s="1"/>
      <c r="G47" s="1"/>
      <c r="H47" s="1"/>
    </row>
    <row r="48" spans="1:8" ht="13.5">
      <c r="A48">
        <v>56</v>
      </c>
      <c r="B48" t="s">
        <v>180</v>
      </c>
      <c r="C48" s="3" t="s">
        <v>75</v>
      </c>
      <c r="D48" s="4" t="s">
        <v>76</v>
      </c>
      <c r="E48" s="1"/>
      <c r="F48" s="1"/>
      <c r="G48" s="1"/>
      <c r="H48" s="1"/>
    </row>
    <row r="49" spans="1:8" ht="13.5">
      <c r="A49">
        <v>57</v>
      </c>
      <c r="B49" t="s">
        <v>181</v>
      </c>
      <c r="C49" s="3" t="s">
        <v>23</v>
      </c>
      <c r="D49" s="4" t="s">
        <v>24</v>
      </c>
      <c r="E49" s="1"/>
      <c r="F49" s="1"/>
      <c r="G49" s="1"/>
      <c r="H49" s="1"/>
    </row>
    <row r="50" spans="1:8" ht="13.5">
      <c r="A50">
        <v>58</v>
      </c>
      <c r="B50" t="s">
        <v>182</v>
      </c>
      <c r="E50" s="1"/>
      <c r="F50" s="1"/>
      <c r="G50" s="1"/>
      <c r="H50" s="1"/>
    </row>
    <row r="51" spans="1:8" ht="13.5">
      <c r="A51">
        <v>59</v>
      </c>
      <c r="B51" s="1" t="s">
        <v>183</v>
      </c>
      <c r="E51" s="1"/>
      <c r="F51" s="1"/>
      <c r="G51" s="1"/>
      <c r="H51" s="1"/>
    </row>
    <row r="52" spans="1:8" ht="13.5">
      <c r="A52">
        <v>60</v>
      </c>
      <c r="E52" s="1"/>
      <c r="F52" s="1"/>
      <c r="G52" s="1"/>
      <c r="H52" s="1"/>
    </row>
    <row r="53" spans="1:8" ht="13.5">
      <c r="A53">
        <v>61</v>
      </c>
      <c r="E53" s="1"/>
      <c r="F53" s="1"/>
      <c r="G53" s="1"/>
      <c r="H53" s="1"/>
    </row>
    <row r="54" spans="1:8" ht="13.5">
      <c r="A54">
        <v>62</v>
      </c>
      <c r="E54" s="1"/>
      <c r="F54" s="1"/>
      <c r="G54" s="1"/>
      <c r="H54" s="1"/>
    </row>
    <row r="55" spans="1:8" ht="13.5">
      <c r="A55">
        <v>63</v>
      </c>
      <c r="B55" t="s">
        <v>320</v>
      </c>
      <c r="D55" t="s">
        <v>321</v>
      </c>
      <c r="E55" s="1"/>
      <c r="F55" s="1"/>
      <c r="G55" s="1"/>
      <c r="H55" s="1"/>
    </row>
    <row r="56" spans="1:8" ht="13.5">
      <c r="A56">
        <v>64</v>
      </c>
      <c r="B56" t="s">
        <v>314</v>
      </c>
      <c r="D56" t="s">
        <v>315</v>
      </c>
      <c r="E56" s="1"/>
      <c r="F56" s="1"/>
      <c r="G56" s="1"/>
      <c r="H56" s="1"/>
    </row>
    <row r="57" spans="1:8" ht="13.5">
      <c r="A57">
        <v>65</v>
      </c>
      <c r="B57" t="s">
        <v>184</v>
      </c>
      <c r="C57" s="98" t="s">
        <v>326</v>
      </c>
      <c r="D57" s="98" t="s">
        <v>324</v>
      </c>
      <c r="E57" s="1"/>
      <c r="F57" s="1"/>
      <c r="G57" s="1"/>
      <c r="H57" s="1"/>
    </row>
    <row r="58" spans="1:8" ht="13.5">
      <c r="A58">
        <v>66</v>
      </c>
      <c r="B58" t="s">
        <v>185</v>
      </c>
      <c r="C58" s="3" t="s">
        <v>27</v>
      </c>
      <c r="D58" s="4" t="s">
        <v>28</v>
      </c>
      <c r="E58" s="1"/>
      <c r="F58" s="1"/>
      <c r="G58" s="1"/>
      <c r="H58" s="1"/>
    </row>
    <row r="59" spans="1:8" ht="13.5">
      <c r="A59">
        <v>67</v>
      </c>
      <c r="B59" t="s">
        <v>186</v>
      </c>
      <c r="C59" s="3" t="s">
        <v>29</v>
      </c>
      <c r="D59" s="4" t="s">
        <v>30</v>
      </c>
      <c r="E59" s="1"/>
      <c r="F59" s="1"/>
      <c r="G59" s="1"/>
      <c r="H59" s="1"/>
    </row>
    <row r="60" spans="1:8" ht="13.5">
      <c r="A60">
        <v>68</v>
      </c>
      <c r="B60" t="s">
        <v>187</v>
      </c>
      <c r="C60" s="3" t="s">
        <v>25</v>
      </c>
      <c r="D60" s="4" t="s">
        <v>26</v>
      </c>
      <c r="E60" s="1"/>
      <c r="F60" s="1"/>
      <c r="G60" s="1"/>
      <c r="H60" s="1"/>
    </row>
    <row r="61" spans="1:8" ht="13.5">
      <c r="A61">
        <v>69</v>
      </c>
      <c r="B61" t="s">
        <v>188</v>
      </c>
      <c r="C61" s="3" t="s">
        <v>73</v>
      </c>
      <c r="D61" s="4" t="s">
        <v>74</v>
      </c>
      <c r="E61" s="1"/>
      <c r="F61" s="1"/>
      <c r="G61" s="1"/>
      <c r="H61" s="1"/>
    </row>
    <row r="62" spans="1:8" ht="13.5">
      <c r="A62">
        <v>70</v>
      </c>
      <c r="B62" t="s">
        <v>189</v>
      </c>
      <c r="C62" s="3" t="s">
        <v>237</v>
      </c>
      <c r="D62" s="4" t="s">
        <v>238</v>
      </c>
      <c r="E62" s="1"/>
      <c r="F62" s="1"/>
      <c r="G62" s="1"/>
      <c r="H62" s="1"/>
    </row>
    <row r="63" spans="1:8" ht="13.5">
      <c r="A63">
        <v>71</v>
      </c>
      <c r="B63" t="s">
        <v>190</v>
      </c>
      <c r="C63" s="3" t="s">
        <v>31</v>
      </c>
      <c r="D63" s="4" t="s">
        <v>32</v>
      </c>
      <c r="E63" s="1"/>
      <c r="F63" s="1"/>
      <c r="G63" s="1"/>
      <c r="H63" s="1"/>
    </row>
    <row r="64" spans="1:8" ht="13.5">
      <c r="A64">
        <v>72</v>
      </c>
      <c r="B64" s="1" t="s">
        <v>191</v>
      </c>
      <c r="C64" s="1"/>
      <c r="D64" s="1"/>
      <c r="E64" s="1"/>
      <c r="F64" s="1"/>
      <c r="G64" s="1"/>
      <c r="H64" s="1"/>
    </row>
    <row r="65" spans="1:8" ht="13.5">
      <c r="A65">
        <v>73</v>
      </c>
      <c r="E65" s="1"/>
      <c r="F65" s="1"/>
      <c r="G65" s="1"/>
      <c r="H65" s="1"/>
    </row>
    <row r="66" spans="1:8" ht="13.5">
      <c r="A66">
        <v>74</v>
      </c>
      <c r="E66" s="1"/>
      <c r="F66" s="1"/>
      <c r="G66" s="1"/>
      <c r="H66" s="1"/>
    </row>
    <row r="67" spans="1:8" ht="13.5">
      <c r="A67">
        <v>75</v>
      </c>
      <c r="B67" t="s">
        <v>192</v>
      </c>
      <c r="C67" s="3" t="s">
        <v>40</v>
      </c>
      <c r="D67" s="4" t="s">
        <v>41</v>
      </c>
      <c r="E67" s="1"/>
      <c r="F67" s="1"/>
      <c r="G67" s="1"/>
      <c r="H67" s="1"/>
    </row>
    <row r="68" spans="1:8" ht="13.5">
      <c r="A68">
        <v>76</v>
      </c>
      <c r="B68" t="s">
        <v>193</v>
      </c>
      <c r="C68" s="3" t="s">
        <v>42</v>
      </c>
      <c r="D68" s="4" t="s">
        <v>43</v>
      </c>
      <c r="E68" s="1"/>
      <c r="F68" s="1"/>
      <c r="G68" s="1"/>
      <c r="H68" s="1"/>
    </row>
    <row r="69" spans="1:8" ht="13.5">
      <c r="A69">
        <v>77</v>
      </c>
      <c r="B69" t="s">
        <v>194</v>
      </c>
      <c r="C69" s="1"/>
      <c r="D69" t="s">
        <v>323</v>
      </c>
      <c r="E69" s="1"/>
      <c r="F69" s="1"/>
      <c r="G69" s="1"/>
      <c r="H69" s="1"/>
    </row>
    <row r="70" spans="1:8" ht="13.5">
      <c r="A70">
        <v>78</v>
      </c>
      <c r="B70" t="s">
        <v>195</v>
      </c>
      <c r="C70" s="3" t="s">
        <v>54</v>
      </c>
      <c r="D70" s="4" t="s">
        <v>55</v>
      </c>
      <c r="E70" s="1"/>
      <c r="F70" s="1"/>
      <c r="G70" s="1"/>
      <c r="H70" s="1"/>
    </row>
    <row r="71" spans="1:8" ht="13.5">
      <c r="A71">
        <v>79</v>
      </c>
      <c r="B71" t="s">
        <v>196</v>
      </c>
      <c r="C71" s="3" t="s">
        <v>50</v>
      </c>
      <c r="D71" s="4" t="s">
        <v>51</v>
      </c>
      <c r="E71" s="1"/>
      <c r="F71" s="1"/>
      <c r="G71" s="1"/>
      <c r="H71" s="1"/>
    </row>
    <row r="72" spans="1:8" ht="13.5">
      <c r="A72">
        <v>80</v>
      </c>
      <c r="B72" t="s">
        <v>197</v>
      </c>
      <c r="C72" s="3" t="s">
        <v>48</v>
      </c>
      <c r="D72" s="4" t="s">
        <v>49</v>
      </c>
      <c r="E72" s="1"/>
      <c r="F72" s="1"/>
      <c r="G72" s="1"/>
      <c r="H72" s="1"/>
    </row>
    <row r="73" spans="1:8" ht="13.5">
      <c r="A73">
        <v>81</v>
      </c>
      <c r="B73" t="s">
        <v>198</v>
      </c>
      <c r="C73" s="3" t="s">
        <v>46</v>
      </c>
      <c r="D73" s="4" t="s">
        <v>47</v>
      </c>
      <c r="E73" s="1"/>
      <c r="F73" s="1"/>
      <c r="G73" s="1"/>
      <c r="H73" s="1"/>
    </row>
    <row r="74" spans="1:8" ht="13.5">
      <c r="A74">
        <v>82</v>
      </c>
      <c r="B74" t="s">
        <v>199</v>
      </c>
      <c r="C74" s="3" t="s">
        <v>81</v>
      </c>
      <c r="D74" s="4" t="s">
        <v>82</v>
      </c>
      <c r="E74" s="1"/>
      <c r="F74" s="1"/>
      <c r="G74" s="1"/>
      <c r="H74" s="1"/>
    </row>
    <row r="75" spans="1:8" ht="13.5">
      <c r="A75">
        <v>83</v>
      </c>
      <c r="B75" t="s">
        <v>200</v>
      </c>
      <c r="C75" s="3" t="s">
        <v>44</v>
      </c>
      <c r="D75" s="4" t="s">
        <v>45</v>
      </c>
      <c r="E75" s="1"/>
      <c r="F75" s="1"/>
      <c r="G75" s="1"/>
      <c r="H75" s="1"/>
    </row>
    <row r="76" spans="1:8" ht="13.5">
      <c r="A76">
        <v>84</v>
      </c>
      <c r="B76" t="s">
        <v>201</v>
      </c>
      <c r="C76" s="3" t="s">
        <v>52</v>
      </c>
      <c r="D76" s="4" t="s">
        <v>53</v>
      </c>
      <c r="E76" s="1"/>
      <c r="F76" s="1"/>
      <c r="G76" s="1"/>
      <c r="H76" s="1"/>
    </row>
    <row r="77" spans="1:8" ht="13.5">
      <c r="A77">
        <v>85</v>
      </c>
      <c r="B77" t="s">
        <v>202</v>
      </c>
      <c r="D77" t="s">
        <v>322</v>
      </c>
      <c r="E77" s="1"/>
      <c r="F77" s="1"/>
      <c r="G77" s="1"/>
      <c r="H77" s="1"/>
    </row>
    <row r="78" spans="1:8" ht="13.5">
      <c r="A78">
        <v>86</v>
      </c>
      <c r="E78" s="1"/>
      <c r="F78" s="1"/>
      <c r="G78" s="1"/>
      <c r="H78" s="1"/>
    </row>
    <row r="79" spans="1:8" ht="13.5">
      <c r="A79">
        <v>87</v>
      </c>
      <c r="E79" s="1"/>
      <c r="F79" s="1"/>
      <c r="G79" s="1"/>
      <c r="H79" s="1"/>
    </row>
    <row r="80" spans="1:8" ht="13.5">
      <c r="A80">
        <v>88</v>
      </c>
      <c r="B80" t="s">
        <v>325</v>
      </c>
      <c r="E80" s="1"/>
      <c r="F80" s="1"/>
      <c r="G80" s="1"/>
      <c r="H80" s="1"/>
    </row>
    <row r="81" spans="1:8" ht="13.5">
      <c r="A81">
        <v>89</v>
      </c>
      <c r="B81" t="s">
        <v>316</v>
      </c>
      <c r="E81" s="1"/>
      <c r="F81" s="1"/>
      <c r="G81" s="1"/>
      <c r="H81" s="1"/>
    </row>
    <row r="82" spans="1:8" ht="13.5">
      <c r="A82">
        <v>90</v>
      </c>
      <c r="B82" t="s">
        <v>313</v>
      </c>
      <c r="E82" s="1"/>
      <c r="F82" s="1"/>
      <c r="G82" s="1"/>
      <c r="H82" s="1"/>
    </row>
    <row r="83" spans="1:8" ht="13.5">
      <c r="A83">
        <v>91</v>
      </c>
      <c r="B83" t="s">
        <v>203</v>
      </c>
      <c r="C83" s="3"/>
      <c r="D83" s="4"/>
      <c r="E83" s="1"/>
      <c r="F83" s="1"/>
      <c r="G83" s="1"/>
      <c r="H83" s="1"/>
    </row>
    <row r="84" spans="1:8" ht="13.5">
      <c r="A84">
        <v>92</v>
      </c>
      <c r="B84" t="s">
        <v>204</v>
      </c>
      <c r="C84" s="3"/>
      <c r="D84" s="4"/>
      <c r="E84" s="1"/>
      <c r="F84" s="1"/>
      <c r="G84" s="1"/>
      <c r="H84" s="1"/>
    </row>
    <row r="85" spans="1:8" ht="13.5">
      <c r="A85">
        <v>93</v>
      </c>
      <c r="B85" t="s">
        <v>205</v>
      </c>
      <c r="C85" s="3"/>
      <c r="D85" s="4"/>
      <c r="E85" s="1"/>
      <c r="F85" s="1"/>
      <c r="G85" s="1"/>
      <c r="H85" s="1"/>
    </row>
    <row r="86" spans="1:8" ht="13.5">
      <c r="A86">
        <v>94</v>
      </c>
      <c r="B86" t="s">
        <v>206</v>
      </c>
      <c r="C86" s="3"/>
      <c r="D86" s="4"/>
      <c r="E86" s="1"/>
      <c r="F86" s="1"/>
      <c r="G86" s="1"/>
      <c r="H86" s="1"/>
    </row>
    <row r="87" spans="1:8" ht="13.5">
      <c r="A87">
        <v>95</v>
      </c>
      <c r="B87" t="s">
        <v>207</v>
      </c>
      <c r="C87" s="3"/>
      <c r="D87" s="4"/>
      <c r="E87" s="1"/>
      <c r="F87" s="1"/>
      <c r="G87" s="1"/>
      <c r="H87" s="1"/>
    </row>
    <row r="88" spans="1:8" ht="13.5">
      <c r="A88">
        <v>96</v>
      </c>
      <c r="B88" t="s">
        <v>208</v>
      </c>
      <c r="C88" s="3"/>
      <c r="D88" s="4"/>
      <c r="E88" s="1"/>
      <c r="F88" s="1"/>
      <c r="G88" s="1"/>
      <c r="H88" s="1"/>
    </row>
    <row r="89" spans="1:8" ht="13.5">
      <c r="A89">
        <v>97</v>
      </c>
      <c r="B89" t="s">
        <v>209</v>
      </c>
      <c r="C89" s="3"/>
      <c r="D89" s="4"/>
      <c r="E89" s="1"/>
      <c r="F89" s="1"/>
      <c r="G89" s="1"/>
      <c r="H89" s="1"/>
    </row>
    <row r="90" spans="1:8" ht="13.5">
      <c r="A90">
        <v>98</v>
      </c>
      <c r="B90" t="s">
        <v>210</v>
      </c>
      <c r="C90" s="3"/>
      <c r="D90" s="4"/>
      <c r="E90" s="1"/>
      <c r="F90" s="1"/>
      <c r="G90" s="1"/>
      <c r="H90" s="1"/>
    </row>
    <row r="91" spans="1:8" ht="13.5">
      <c r="A91">
        <v>99</v>
      </c>
      <c r="B91" t="s">
        <v>317</v>
      </c>
      <c r="C91" s="1"/>
      <c r="D91" s="1"/>
      <c r="E91" s="1"/>
      <c r="F91" s="1"/>
      <c r="G91" s="1"/>
      <c r="H91" s="1"/>
    </row>
    <row r="92" spans="3:8" ht="13.5">
      <c r="C92" s="1"/>
      <c r="D92" s="1"/>
      <c r="E92" s="1"/>
      <c r="F92" s="1"/>
      <c r="G92" s="1"/>
      <c r="H92" s="1"/>
    </row>
  </sheetData>
  <sheetProtection/>
  <dataValidations count="2">
    <dataValidation allowBlank="1" showInputMessage="1" showErrorMessage="1" imeMode="hiragana" sqref="D67:D68 D70:D76 D63 D58:D61 D21:D23 D27:D29 D12 D83:D90 D2:D10 D47:D49 D44:D45 D37:D41"/>
    <dataValidation allowBlank="1" showInputMessage="1" showErrorMessage="1" imeMode="off" sqref="C67:C68 C70:C76 C63 C58:C61 C21:C23 C27:C29 C12 C83:C90 C2:C10 C47:C49 C44:C45 C37:C41"/>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BT73"/>
  <sheetViews>
    <sheetView tabSelected="1" zoomScale="70" zoomScaleNormal="70" zoomScalePageLayoutView="0" workbookViewId="0" topLeftCell="A1">
      <selection activeCell="A2" sqref="A2"/>
    </sheetView>
  </sheetViews>
  <sheetFormatPr defaultColWidth="9.140625" defaultRowHeight="15"/>
  <cols>
    <col min="1" max="1" width="11.28125" style="0" customWidth="1"/>
    <col min="2" max="2" width="13.28125" style="0" customWidth="1"/>
    <col min="3" max="34" width="10.00390625" style="0" customWidth="1"/>
  </cols>
  <sheetData>
    <row r="1" spans="1:17" ht="26.25" customHeight="1">
      <c r="A1" s="212" t="s">
        <v>339</v>
      </c>
      <c r="B1" s="212"/>
      <c r="C1" s="212"/>
      <c r="D1" s="212"/>
      <c r="E1" s="212"/>
      <c r="F1" s="212"/>
      <c r="G1" s="212"/>
      <c r="H1" s="212"/>
      <c r="I1" s="212"/>
      <c r="J1" s="212"/>
      <c r="K1" s="212"/>
      <c r="L1" s="212"/>
      <c r="M1" s="212"/>
      <c r="N1" s="212"/>
      <c r="O1" s="212"/>
      <c r="P1" s="212"/>
      <c r="Q1" s="212"/>
    </row>
    <row r="2" spans="1:11" ht="15.75" customHeight="1">
      <c r="A2" s="21"/>
      <c r="B2" s="21"/>
      <c r="C2" s="21"/>
      <c r="D2" s="21"/>
      <c r="E2" s="21"/>
      <c r="F2" s="21"/>
      <c r="G2" s="21"/>
      <c r="H2" s="21"/>
      <c r="I2" s="21"/>
      <c r="J2" s="21"/>
      <c r="K2" s="21"/>
    </row>
    <row r="3" spans="1:20" ht="26.25" customHeight="1">
      <c r="A3" s="205" t="s">
        <v>263</v>
      </c>
      <c r="B3" s="206"/>
      <c r="C3" s="206"/>
      <c r="D3" s="206"/>
      <c r="E3" s="206"/>
      <c r="F3" s="206"/>
      <c r="G3" s="206"/>
      <c r="H3" s="206"/>
      <c r="I3" s="206"/>
      <c r="J3" s="206"/>
      <c r="K3" s="206"/>
      <c r="L3" s="206"/>
      <c r="M3" s="206"/>
      <c r="N3" s="206"/>
      <c r="O3" s="206"/>
      <c r="P3" s="206"/>
      <c r="Q3" s="206"/>
      <c r="R3" s="206"/>
      <c r="S3" s="206"/>
      <c r="T3" s="206"/>
    </row>
    <row r="5" spans="1:9" ht="21" customHeight="1">
      <c r="A5" s="191" t="s">
        <v>85</v>
      </c>
      <c r="B5" s="192"/>
      <c r="C5" s="8"/>
      <c r="D5" s="193"/>
      <c r="E5" s="194"/>
      <c r="F5" s="194"/>
      <c r="G5" s="194"/>
      <c r="H5" s="195"/>
      <c r="I5" s="20" t="s">
        <v>262</v>
      </c>
    </row>
    <row r="6" spans="1:9" ht="21" customHeight="1">
      <c r="A6" s="172" t="s">
        <v>265</v>
      </c>
      <c r="B6" s="173"/>
      <c r="C6" s="226" t="e">
        <f>VLOOKUP(C5,'学校番号一覧'!A2:D100,2,FALSE)</f>
        <v>#N/A</v>
      </c>
      <c r="D6" s="227"/>
      <c r="E6" s="227"/>
      <c r="F6" s="227"/>
      <c r="G6" s="227"/>
      <c r="H6" s="228"/>
      <c r="I6" s="75" t="s">
        <v>261</v>
      </c>
    </row>
    <row r="7" spans="1:9" ht="21" customHeight="1">
      <c r="A7" s="198" t="s">
        <v>264</v>
      </c>
      <c r="B7" s="199"/>
      <c r="C7" s="226" t="e">
        <f>VLOOKUP(C5,'学校番号一覧'!A2:D100,4,FALSE)</f>
        <v>#N/A</v>
      </c>
      <c r="D7" s="227"/>
      <c r="E7" s="227"/>
      <c r="F7" s="227"/>
      <c r="G7" s="227"/>
      <c r="H7" s="228"/>
      <c r="I7" s="75" t="s">
        <v>266</v>
      </c>
    </row>
    <row r="8" spans="1:9" ht="21" customHeight="1">
      <c r="A8" s="198" t="s">
        <v>268</v>
      </c>
      <c r="B8" s="199"/>
      <c r="C8" s="178"/>
      <c r="D8" s="179"/>
      <c r="E8" s="179"/>
      <c r="F8" s="179"/>
      <c r="G8" s="179"/>
      <c r="H8" s="180"/>
      <c r="I8" s="75"/>
    </row>
    <row r="9" spans="1:9" ht="21" customHeight="1">
      <c r="A9" s="198" t="s">
        <v>271</v>
      </c>
      <c r="B9" s="199"/>
      <c r="C9" s="178"/>
      <c r="D9" s="179"/>
      <c r="E9" s="179"/>
      <c r="F9" s="179"/>
      <c r="G9" s="179"/>
      <c r="H9" s="180"/>
      <c r="I9" s="75" t="s">
        <v>272</v>
      </c>
    </row>
    <row r="10" spans="1:9" ht="21" customHeight="1">
      <c r="A10" s="172" t="s">
        <v>250</v>
      </c>
      <c r="B10" s="173"/>
      <c r="C10" s="214"/>
      <c r="D10" s="215"/>
      <c r="E10" s="215"/>
      <c r="F10" s="215"/>
      <c r="G10" s="215"/>
      <c r="H10" s="216"/>
      <c r="I10" s="20" t="s">
        <v>273</v>
      </c>
    </row>
    <row r="11" spans="1:9" ht="21" customHeight="1">
      <c r="A11" s="158" t="s">
        <v>251</v>
      </c>
      <c r="B11" s="213"/>
      <c r="C11" s="217"/>
      <c r="D11" s="218"/>
      <c r="E11" s="218"/>
      <c r="F11" s="218"/>
      <c r="G11" s="218"/>
      <c r="H11" s="219"/>
      <c r="I11" s="20" t="s">
        <v>274</v>
      </c>
    </row>
    <row r="12" ht="21" customHeight="1"/>
    <row r="13" spans="3:72" ht="21" customHeight="1">
      <c r="C13" s="20" t="s">
        <v>119</v>
      </c>
      <c r="AO13" s="99"/>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1"/>
    </row>
    <row r="14" spans="3:72" ht="21" customHeight="1">
      <c r="C14" s="20" t="s">
        <v>120</v>
      </c>
      <c r="AO14" s="102"/>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03"/>
    </row>
    <row r="15" spans="3:72" ht="21" customHeight="1">
      <c r="C15" s="20" t="s">
        <v>121</v>
      </c>
      <c r="AO15" s="102"/>
      <c r="AP15" s="1"/>
      <c r="AQ15" s="1"/>
      <c r="AR15" s="1"/>
      <c r="AS15" s="1"/>
      <c r="AT15" s="1"/>
      <c r="AU15" s="1"/>
      <c r="AV15" s="1"/>
      <c r="AW15" s="1"/>
      <c r="AX15" s="1"/>
      <c r="AY15" s="1"/>
      <c r="AZ15" s="1"/>
      <c r="BA15" s="1"/>
      <c r="BB15" s="1"/>
      <c r="BC15" s="1" t="s">
        <v>336</v>
      </c>
      <c r="BD15" s="1"/>
      <c r="BE15" s="1"/>
      <c r="BF15" s="1"/>
      <c r="BG15" s="1"/>
      <c r="BH15" s="1"/>
      <c r="BI15" s="1"/>
      <c r="BJ15" s="1"/>
      <c r="BK15" s="1"/>
      <c r="BL15" s="1"/>
      <c r="BM15" s="1"/>
      <c r="BN15" s="1"/>
      <c r="BO15" s="1"/>
      <c r="BP15" s="1"/>
      <c r="BQ15" s="1"/>
      <c r="BR15" s="1"/>
      <c r="BS15" s="1"/>
      <c r="BT15" s="103"/>
    </row>
    <row r="16" spans="1:72" ht="21" customHeight="1">
      <c r="A16" s="131" t="e">
        <f>C6:C6</f>
        <v>#N/A</v>
      </c>
      <c r="B16" s="132"/>
      <c r="C16" s="183" t="s">
        <v>104</v>
      </c>
      <c r="D16" s="184"/>
      <c r="E16" s="184"/>
      <c r="F16" s="185"/>
      <c r="G16" s="154" t="s">
        <v>105</v>
      </c>
      <c r="H16" s="155"/>
      <c r="I16" s="155"/>
      <c r="J16" s="155"/>
      <c r="K16" s="155"/>
      <c r="L16" s="155"/>
      <c r="M16" s="155"/>
      <c r="N16" s="156"/>
      <c r="O16" s="186" t="s">
        <v>106</v>
      </c>
      <c r="P16" s="187"/>
      <c r="Q16" s="187"/>
      <c r="R16" s="188"/>
      <c r="S16" s="169" t="s">
        <v>107</v>
      </c>
      <c r="T16" s="170"/>
      <c r="U16" s="170"/>
      <c r="V16" s="170"/>
      <c r="W16" s="170"/>
      <c r="X16" s="170"/>
      <c r="Y16" s="170"/>
      <c r="Z16" s="171"/>
      <c r="AO16" s="102"/>
      <c r="AP16" s="1"/>
      <c r="AQ16" s="1"/>
      <c r="AR16" s="1"/>
      <c r="AS16" s="1"/>
      <c r="AT16" s="1"/>
      <c r="AU16" s="1"/>
      <c r="AV16" s="1"/>
      <c r="AW16" s="1"/>
      <c r="AX16" s="1"/>
      <c r="AY16" s="1"/>
      <c r="AZ16" s="1"/>
      <c r="BA16" s="1"/>
      <c r="BB16" s="1"/>
      <c r="BC16" s="1" t="s">
        <v>337</v>
      </c>
      <c r="BD16" s="1"/>
      <c r="BE16" s="1"/>
      <c r="BF16" s="1"/>
      <c r="BG16" s="1"/>
      <c r="BH16" s="1" t="s">
        <v>338</v>
      </c>
      <c r="BI16" s="1"/>
      <c r="BJ16" s="1"/>
      <c r="BK16" s="1"/>
      <c r="BL16" s="1"/>
      <c r="BM16" s="1"/>
      <c r="BN16" s="1"/>
      <c r="BO16" s="1"/>
      <c r="BP16" s="1"/>
      <c r="BQ16" s="1"/>
      <c r="BR16" s="1"/>
      <c r="BS16" s="1"/>
      <c r="BT16" s="103"/>
    </row>
    <row r="17" spans="1:72" s="5" customFormat="1" ht="21" customHeight="1">
      <c r="A17" s="229" t="s">
        <v>278</v>
      </c>
      <c r="B17" s="230"/>
      <c r="C17" s="44" t="s">
        <v>87</v>
      </c>
      <c r="D17" s="45" t="s">
        <v>88</v>
      </c>
      <c r="E17" s="45" t="s">
        <v>89</v>
      </c>
      <c r="F17" s="46" t="s">
        <v>90</v>
      </c>
      <c r="G17" s="165" t="s">
        <v>91</v>
      </c>
      <c r="H17" s="166"/>
      <c r="I17" s="166" t="s">
        <v>92</v>
      </c>
      <c r="J17" s="166"/>
      <c r="K17" s="166" t="s">
        <v>93</v>
      </c>
      <c r="L17" s="166"/>
      <c r="M17" s="166" t="s">
        <v>94</v>
      </c>
      <c r="N17" s="168"/>
      <c r="O17" s="44" t="s">
        <v>96</v>
      </c>
      <c r="P17" s="45" t="s">
        <v>97</v>
      </c>
      <c r="Q17" s="45" t="s">
        <v>98</v>
      </c>
      <c r="R17" s="46" t="s">
        <v>99</v>
      </c>
      <c r="S17" s="165" t="s">
        <v>100</v>
      </c>
      <c r="T17" s="166"/>
      <c r="U17" s="166" t="s">
        <v>101</v>
      </c>
      <c r="V17" s="166"/>
      <c r="W17" s="166" t="s">
        <v>102</v>
      </c>
      <c r="X17" s="166"/>
      <c r="Y17" s="166" t="s">
        <v>103</v>
      </c>
      <c r="Z17" s="167"/>
      <c r="AO17" s="104"/>
      <c r="AP17" s="2" t="s">
        <v>86</v>
      </c>
      <c r="AQ17" s="2" t="s">
        <v>329</v>
      </c>
      <c r="AR17" s="2" t="s">
        <v>328</v>
      </c>
      <c r="AS17" s="2" t="s">
        <v>334</v>
      </c>
      <c r="AT17" s="2" t="s">
        <v>327</v>
      </c>
      <c r="AU17" s="2" t="s">
        <v>330</v>
      </c>
      <c r="AV17" s="2" t="s">
        <v>331</v>
      </c>
      <c r="AW17" s="2" t="s">
        <v>332</v>
      </c>
      <c r="AX17" s="2" t="s">
        <v>333</v>
      </c>
      <c r="AY17" s="2" t="s">
        <v>329</v>
      </c>
      <c r="AZ17" s="2" t="s">
        <v>328</v>
      </c>
      <c r="BA17" s="2" t="s">
        <v>334</v>
      </c>
      <c r="BB17" s="2" t="s">
        <v>327</v>
      </c>
      <c r="BC17" s="2" t="s">
        <v>335</v>
      </c>
      <c r="BD17" s="2" t="s">
        <v>87</v>
      </c>
      <c r="BE17" s="2" t="s">
        <v>88</v>
      </c>
      <c r="BF17" s="2" t="s">
        <v>89</v>
      </c>
      <c r="BG17" s="2" t="s">
        <v>90</v>
      </c>
      <c r="BH17" s="2" t="s">
        <v>91</v>
      </c>
      <c r="BI17" s="2" t="s">
        <v>92</v>
      </c>
      <c r="BJ17" s="2" t="s">
        <v>93</v>
      </c>
      <c r="BK17" s="2" t="s">
        <v>94</v>
      </c>
      <c r="BL17" s="2" t="s">
        <v>96</v>
      </c>
      <c r="BM17" s="2" t="s">
        <v>97</v>
      </c>
      <c r="BN17" s="2" t="s">
        <v>98</v>
      </c>
      <c r="BO17" s="2" t="s">
        <v>99</v>
      </c>
      <c r="BP17" s="2" t="s">
        <v>100</v>
      </c>
      <c r="BQ17" s="2" t="s">
        <v>101</v>
      </c>
      <c r="BR17" s="2" t="s">
        <v>102</v>
      </c>
      <c r="BS17" s="2" t="s">
        <v>103</v>
      </c>
      <c r="BT17" s="105"/>
    </row>
    <row r="18" spans="1:72" ht="21" customHeight="1">
      <c r="A18" s="181"/>
      <c r="B18" s="182"/>
      <c r="C18" s="9"/>
      <c r="D18" s="7"/>
      <c r="E18" s="7"/>
      <c r="F18" s="10"/>
      <c r="G18" s="9"/>
      <c r="H18" s="7"/>
      <c r="I18" s="7"/>
      <c r="J18" s="7"/>
      <c r="K18" s="7"/>
      <c r="L18" s="7"/>
      <c r="M18" s="7"/>
      <c r="N18" s="26"/>
      <c r="O18" s="9"/>
      <c r="P18" s="7"/>
      <c r="Q18" s="7"/>
      <c r="R18" s="10"/>
      <c r="S18" s="9"/>
      <c r="T18" s="7"/>
      <c r="U18" s="7"/>
      <c r="V18" s="7"/>
      <c r="W18" s="7"/>
      <c r="X18" s="7"/>
      <c r="Y18" s="7"/>
      <c r="Z18" s="10"/>
      <c r="AO18" s="102"/>
      <c r="AP18" s="1" t="e">
        <f>C6</f>
        <v>#N/A</v>
      </c>
      <c r="AQ18" s="1">
        <f>F23</f>
        <v>0</v>
      </c>
      <c r="AR18" s="1">
        <f>F25</f>
        <v>0</v>
      </c>
      <c r="AS18" s="1">
        <f>O24</f>
        <v>0</v>
      </c>
      <c r="AT18" s="1">
        <f>AQ18+AR18+AS18</f>
        <v>0</v>
      </c>
      <c r="AU18" s="1">
        <f>C23</f>
        <v>0</v>
      </c>
      <c r="AV18" s="1">
        <f>C24</f>
        <v>0</v>
      </c>
      <c r="AW18" s="1">
        <f>C25</f>
        <v>0</v>
      </c>
      <c r="AX18" s="1">
        <f>C26</f>
        <v>0</v>
      </c>
      <c r="AY18" s="1">
        <f>M24</f>
        <v>0</v>
      </c>
      <c r="AZ18" s="1">
        <f>N24</f>
        <v>0</v>
      </c>
      <c r="BA18" s="1">
        <f>O24</f>
        <v>0</v>
      </c>
      <c r="BB18" s="1">
        <f>Q24</f>
        <v>0</v>
      </c>
      <c r="BC18" s="1" t="str">
        <f>BC15&amp;A18&amp;BC16</f>
        <v>()</v>
      </c>
      <c r="BD18" s="1" t="str">
        <f>C18&amp;BC18&amp;1</f>
        <v>()1</v>
      </c>
      <c r="BE18" s="1" t="str">
        <f>D18&amp;BC18&amp;2</f>
        <v>()2</v>
      </c>
      <c r="BF18" s="1" t="str">
        <f>E18&amp;BC18&amp;3</f>
        <v>()3</v>
      </c>
      <c r="BG18" s="1" t="str">
        <f>F18&amp;BC18&amp;4</f>
        <v>()4</v>
      </c>
      <c r="BH18" s="1" t="str">
        <f>G18&amp;BH16&amp;H18&amp;BC18&amp;1</f>
        <v>･()1</v>
      </c>
      <c r="BI18" s="1" t="str">
        <f>I18&amp;BH16&amp;J18&amp;BC18&amp;2</f>
        <v>･()2</v>
      </c>
      <c r="BJ18" s="1" t="str">
        <f>K18&amp;BH16&amp;L18&amp;BC18&amp;3</f>
        <v>･()3</v>
      </c>
      <c r="BK18" s="1" t="str">
        <f>M18&amp;BH16&amp;N18&amp;BC18&amp;4</f>
        <v>･()4</v>
      </c>
      <c r="BL18" s="1" t="str">
        <f>O18&amp;BC18&amp;1</f>
        <v>()1</v>
      </c>
      <c r="BM18" s="1" t="str">
        <f>P18&amp;BC18&amp;2</f>
        <v>()2</v>
      </c>
      <c r="BN18" s="1" t="str">
        <f>Q18&amp;BC18&amp;3</f>
        <v>()3</v>
      </c>
      <c r="BO18" s="1" t="str">
        <f>R18&amp;BC18&amp;4</f>
        <v>()4</v>
      </c>
      <c r="BP18" s="1" t="str">
        <f>S18&amp;BH16&amp;T18&amp;BC18&amp;1</f>
        <v>･()1</v>
      </c>
      <c r="BQ18" s="1" t="str">
        <f>U18&amp;BH16&amp;V18&amp;BC18&amp;2</f>
        <v>･()2</v>
      </c>
      <c r="BR18" s="1" t="str">
        <f>W18&amp;BH16&amp;X18&amp;BC18&amp;3</f>
        <v>･()3</v>
      </c>
      <c r="BS18" s="1" t="str">
        <f>Y18&amp;BH16&amp;Z18&amp;BC18&amp;4</f>
        <v>･()4</v>
      </c>
      <c r="BT18" s="103"/>
    </row>
    <row r="19" spans="1:72" ht="21" customHeight="1">
      <c r="A19" s="133" t="s">
        <v>342</v>
      </c>
      <c r="B19" s="134"/>
      <c r="C19" s="109"/>
      <c r="D19" s="110"/>
      <c r="E19" s="110"/>
      <c r="F19" s="111"/>
      <c r="G19" s="109"/>
      <c r="H19" s="110"/>
      <c r="I19" s="110"/>
      <c r="J19" s="110"/>
      <c r="K19" s="110"/>
      <c r="L19" s="110"/>
      <c r="M19" s="110"/>
      <c r="N19" s="112"/>
      <c r="O19" s="109"/>
      <c r="P19" s="110"/>
      <c r="Q19" s="110"/>
      <c r="R19" s="111"/>
      <c r="S19" s="109"/>
      <c r="T19" s="110"/>
      <c r="U19" s="110"/>
      <c r="V19" s="110"/>
      <c r="W19" s="110"/>
      <c r="X19" s="110"/>
      <c r="Y19" s="110"/>
      <c r="Z19" s="111"/>
      <c r="AO19" s="102"/>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03"/>
    </row>
    <row r="20" spans="1:72" ht="21" customHeight="1">
      <c r="A20" s="189" t="s">
        <v>95</v>
      </c>
      <c r="B20" s="190"/>
      <c r="C20" s="11"/>
      <c r="D20" s="12"/>
      <c r="E20" s="12"/>
      <c r="F20" s="13"/>
      <c r="G20" s="11"/>
      <c r="H20" s="12"/>
      <c r="I20" s="12"/>
      <c r="J20" s="12"/>
      <c r="K20" s="12"/>
      <c r="L20" s="12"/>
      <c r="M20" s="12"/>
      <c r="N20" s="27"/>
      <c r="O20" s="11"/>
      <c r="P20" s="12"/>
      <c r="Q20" s="12"/>
      <c r="R20" s="13"/>
      <c r="S20" s="11"/>
      <c r="T20" s="12"/>
      <c r="U20" s="12"/>
      <c r="V20" s="12"/>
      <c r="W20" s="12"/>
      <c r="X20" s="12"/>
      <c r="Y20" s="12"/>
      <c r="Z20" s="13"/>
      <c r="AO20" s="102"/>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03"/>
    </row>
    <row r="21" spans="1:72" ht="21" customHeight="1">
      <c r="A21" s="75" t="s">
        <v>279</v>
      </c>
      <c r="B21" s="23"/>
      <c r="N21" s="23"/>
      <c r="AO21" s="102"/>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03"/>
    </row>
    <row r="22" spans="3:72" ht="21" customHeight="1">
      <c r="C22" s="20" t="s">
        <v>122</v>
      </c>
      <c r="F22" s="20"/>
      <c r="O22" s="20" t="s">
        <v>122</v>
      </c>
      <c r="AO22" s="106"/>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8"/>
    </row>
    <row r="23" spans="1:17" ht="21" customHeight="1">
      <c r="A23" s="200" t="s">
        <v>108</v>
      </c>
      <c r="B23" s="201"/>
      <c r="C23" s="8"/>
      <c r="D23" s="14" t="s">
        <v>112</v>
      </c>
      <c r="E23" s="163" t="s">
        <v>114</v>
      </c>
      <c r="F23" s="164"/>
      <c r="G23" s="160" t="s">
        <v>112</v>
      </c>
      <c r="K23" s="131"/>
      <c r="L23" s="157"/>
      <c r="M23" s="16" t="s">
        <v>132</v>
      </c>
      <c r="N23" s="16" t="s">
        <v>133</v>
      </c>
      <c r="O23" s="207" t="s">
        <v>131</v>
      </c>
      <c r="P23" s="157"/>
      <c r="Q23" s="17" t="s">
        <v>134</v>
      </c>
    </row>
    <row r="24" spans="1:17" ht="21" customHeight="1">
      <c r="A24" s="202" t="s">
        <v>109</v>
      </c>
      <c r="B24" s="148"/>
      <c r="C24" s="9"/>
      <c r="D24" s="6" t="s">
        <v>113</v>
      </c>
      <c r="E24" s="147"/>
      <c r="F24" s="150"/>
      <c r="G24" s="152"/>
      <c r="H24" s="20" t="s">
        <v>118</v>
      </c>
      <c r="K24" s="158" t="s">
        <v>130</v>
      </c>
      <c r="L24" s="159"/>
      <c r="M24" s="18">
        <f>F23</f>
        <v>0</v>
      </c>
      <c r="N24" s="18">
        <f>F25</f>
        <v>0</v>
      </c>
      <c r="O24" s="145"/>
      <c r="P24" s="146"/>
      <c r="Q24" s="19">
        <f>M24+N24+O24</f>
        <v>0</v>
      </c>
    </row>
    <row r="25" spans="1:17" ht="21" customHeight="1">
      <c r="A25" s="202" t="s">
        <v>110</v>
      </c>
      <c r="B25" s="148"/>
      <c r="C25" s="9"/>
      <c r="D25" s="6" t="s">
        <v>112</v>
      </c>
      <c r="E25" s="147" t="s">
        <v>115</v>
      </c>
      <c r="F25" s="150"/>
      <c r="G25" s="152" t="s">
        <v>112</v>
      </c>
      <c r="H25" s="20"/>
      <c r="K25" s="233" t="s">
        <v>259</v>
      </c>
      <c r="L25" s="234"/>
      <c r="M25" s="220"/>
      <c r="N25" s="220"/>
      <c r="O25" s="224"/>
      <c r="P25" s="224"/>
      <c r="Q25" s="222">
        <f>M25+N25</f>
        <v>0</v>
      </c>
    </row>
    <row r="26" spans="1:17" ht="21" customHeight="1">
      <c r="A26" s="203" t="s">
        <v>111</v>
      </c>
      <c r="B26" s="204"/>
      <c r="C26" s="11"/>
      <c r="D26" s="15" t="s">
        <v>113</v>
      </c>
      <c r="E26" s="149"/>
      <c r="F26" s="151"/>
      <c r="G26" s="153"/>
      <c r="H26" s="20" t="s">
        <v>118</v>
      </c>
      <c r="K26" s="235"/>
      <c r="L26" s="236"/>
      <c r="M26" s="221"/>
      <c r="N26" s="221"/>
      <c r="O26" s="225"/>
      <c r="P26" s="225"/>
      <c r="Q26" s="223"/>
    </row>
    <row r="27" spans="13:14" ht="13.5">
      <c r="M27" s="231" t="s">
        <v>122</v>
      </c>
      <c r="N27" s="231"/>
    </row>
    <row r="28" spans="13:14" ht="13.5">
      <c r="M28" s="232"/>
      <c r="N28" s="232"/>
    </row>
    <row r="29" ht="13.5">
      <c r="C29" t="s">
        <v>136</v>
      </c>
    </row>
    <row r="30" spans="2:10" ht="13.5">
      <c r="B30" s="137" t="s">
        <v>135</v>
      </c>
      <c r="C30" s="140" t="s">
        <v>138</v>
      </c>
      <c r="D30" s="140"/>
      <c r="E30" s="140" t="s">
        <v>137</v>
      </c>
      <c r="F30" s="140"/>
      <c r="G30" s="140"/>
      <c r="H30" s="140"/>
      <c r="I30" s="140"/>
      <c r="J30" s="141"/>
    </row>
    <row r="31" spans="2:10" ht="17.25" customHeight="1">
      <c r="B31" s="138"/>
      <c r="C31" s="130"/>
      <c r="D31" s="130"/>
      <c r="E31" s="128"/>
      <c r="F31" s="128"/>
      <c r="G31" s="128"/>
      <c r="H31" s="128"/>
      <c r="I31" s="128"/>
      <c r="J31" s="129"/>
    </row>
    <row r="32" spans="2:10" ht="17.25" customHeight="1">
      <c r="B32" s="138"/>
      <c r="C32" s="130"/>
      <c r="D32" s="130"/>
      <c r="E32" s="128"/>
      <c r="F32" s="128"/>
      <c r="G32" s="128"/>
      <c r="H32" s="128"/>
      <c r="I32" s="128"/>
      <c r="J32" s="129"/>
    </row>
    <row r="33" spans="2:10" ht="17.25" customHeight="1">
      <c r="B33" s="138"/>
      <c r="C33" s="130"/>
      <c r="D33" s="130"/>
      <c r="E33" s="128"/>
      <c r="F33" s="128"/>
      <c r="G33" s="128"/>
      <c r="H33" s="128"/>
      <c r="I33" s="128"/>
      <c r="J33" s="129"/>
    </row>
    <row r="34" spans="2:10" ht="17.25" customHeight="1">
      <c r="B34" s="138"/>
      <c r="C34" s="130"/>
      <c r="D34" s="130"/>
      <c r="E34" s="128"/>
      <c r="F34" s="128"/>
      <c r="G34" s="128"/>
      <c r="H34" s="128"/>
      <c r="I34" s="128"/>
      <c r="J34" s="129"/>
    </row>
    <row r="35" spans="2:10" ht="17.25" customHeight="1">
      <c r="B35" s="138"/>
      <c r="C35" s="130"/>
      <c r="D35" s="130"/>
      <c r="E35" s="128"/>
      <c r="F35" s="128"/>
      <c r="G35" s="128"/>
      <c r="H35" s="128"/>
      <c r="I35" s="128"/>
      <c r="J35" s="129"/>
    </row>
    <row r="36" spans="2:10" ht="17.25" customHeight="1">
      <c r="B36" s="139"/>
      <c r="C36" s="144"/>
      <c r="D36" s="144"/>
      <c r="E36" s="142"/>
      <c r="F36" s="142"/>
      <c r="G36" s="142"/>
      <c r="H36" s="142"/>
      <c r="I36" s="142"/>
      <c r="J36" s="143"/>
    </row>
    <row r="37" spans="3:4" ht="13.5">
      <c r="C37" s="5"/>
      <c r="D37" s="5"/>
    </row>
    <row r="38" spans="3:4" ht="13.5">
      <c r="C38" s="5"/>
      <c r="D38" s="5"/>
    </row>
    <row r="39" ht="14.25" thickBot="1"/>
    <row r="40" spans="1:11" s="22" customFormat="1" ht="19.5" thickTop="1">
      <c r="A40" s="208" t="s">
        <v>129</v>
      </c>
      <c r="B40" s="208"/>
      <c r="C40" s="208"/>
      <c r="D40" s="208"/>
      <c r="E40" s="208"/>
      <c r="F40" s="208"/>
      <c r="G40" s="208"/>
      <c r="H40" s="208"/>
      <c r="I40" s="208"/>
      <c r="J40" s="208"/>
      <c r="K40" s="208"/>
    </row>
    <row r="42" spans="1:8" ht="13.5">
      <c r="A42" s="174" t="s">
        <v>85</v>
      </c>
      <c r="B42" s="175"/>
      <c r="C42" s="8">
        <v>13</v>
      </c>
      <c r="D42" s="209"/>
      <c r="E42" s="210"/>
      <c r="F42" s="210"/>
      <c r="G42" s="210"/>
      <c r="H42" s="211"/>
    </row>
    <row r="43" spans="1:8" ht="13.5">
      <c r="A43" s="172" t="s">
        <v>265</v>
      </c>
      <c r="B43" s="173"/>
      <c r="C43" s="226" t="s">
        <v>267</v>
      </c>
      <c r="D43" s="227"/>
      <c r="E43" s="227"/>
      <c r="F43" s="227"/>
      <c r="G43" s="227"/>
      <c r="H43" s="228"/>
    </row>
    <row r="44" spans="1:8" ht="13.5">
      <c r="A44" s="198" t="s">
        <v>264</v>
      </c>
      <c r="B44" s="199"/>
      <c r="C44" s="226" t="s">
        <v>12</v>
      </c>
      <c r="D44" s="227"/>
      <c r="E44" s="227"/>
      <c r="F44" s="227"/>
      <c r="G44" s="227"/>
      <c r="H44" s="228"/>
    </row>
    <row r="45" spans="1:8" ht="13.5">
      <c r="A45" s="198" t="s">
        <v>268</v>
      </c>
      <c r="B45" s="199"/>
      <c r="C45" s="178" t="s">
        <v>117</v>
      </c>
      <c r="D45" s="179"/>
      <c r="E45" s="179"/>
      <c r="F45" s="179"/>
      <c r="G45" s="179"/>
      <c r="H45" s="180"/>
    </row>
    <row r="46" spans="1:8" ht="13.5">
      <c r="A46" s="198" t="s">
        <v>271</v>
      </c>
      <c r="B46" s="199"/>
      <c r="C46" s="178" t="s">
        <v>280</v>
      </c>
      <c r="D46" s="179"/>
      <c r="E46" s="179"/>
      <c r="F46" s="179"/>
      <c r="G46" s="179"/>
      <c r="H46" s="180"/>
    </row>
    <row r="47" spans="1:8" ht="13.5">
      <c r="A47" s="174" t="s">
        <v>250</v>
      </c>
      <c r="B47" s="175"/>
      <c r="C47" s="176" t="s">
        <v>117</v>
      </c>
      <c r="D47" s="150"/>
      <c r="E47" s="150"/>
      <c r="F47" s="150"/>
      <c r="G47" s="150"/>
      <c r="H47" s="177"/>
    </row>
    <row r="48" spans="1:8" ht="13.5">
      <c r="A48" s="174" t="s">
        <v>251</v>
      </c>
      <c r="B48" s="175"/>
      <c r="C48" s="196" t="s">
        <v>117</v>
      </c>
      <c r="D48" s="151"/>
      <c r="E48" s="151"/>
      <c r="F48" s="151"/>
      <c r="G48" s="151"/>
      <c r="H48" s="197"/>
    </row>
    <row r="50" ht="13.5">
      <c r="C50" t="s">
        <v>119</v>
      </c>
    </row>
    <row r="51" ht="13.5">
      <c r="C51" t="s">
        <v>120</v>
      </c>
    </row>
    <row r="52" ht="13.5">
      <c r="C52" t="s">
        <v>121</v>
      </c>
    </row>
    <row r="53" spans="1:26" ht="13.5">
      <c r="A53" s="131" t="s">
        <v>341</v>
      </c>
      <c r="B53" s="132"/>
      <c r="C53" s="183" t="s">
        <v>104</v>
      </c>
      <c r="D53" s="184"/>
      <c r="E53" s="184"/>
      <c r="F53" s="185"/>
      <c r="G53" s="154" t="s">
        <v>105</v>
      </c>
      <c r="H53" s="155"/>
      <c r="I53" s="155"/>
      <c r="J53" s="155"/>
      <c r="K53" s="155"/>
      <c r="L53" s="155"/>
      <c r="M53" s="155"/>
      <c r="N53" s="156"/>
      <c r="O53" s="186" t="s">
        <v>106</v>
      </c>
      <c r="P53" s="187"/>
      <c r="Q53" s="187"/>
      <c r="R53" s="188"/>
      <c r="S53" s="169" t="s">
        <v>107</v>
      </c>
      <c r="T53" s="170"/>
      <c r="U53" s="170"/>
      <c r="V53" s="170"/>
      <c r="W53" s="170"/>
      <c r="X53" s="170"/>
      <c r="Y53" s="170"/>
      <c r="Z53" s="171"/>
    </row>
    <row r="54" spans="1:26" ht="13.5">
      <c r="A54" s="229" t="s">
        <v>278</v>
      </c>
      <c r="B54" s="230"/>
      <c r="C54" s="44" t="s">
        <v>87</v>
      </c>
      <c r="D54" s="45" t="s">
        <v>88</v>
      </c>
      <c r="E54" s="45" t="s">
        <v>89</v>
      </c>
      <c r="F54" s="46" t="s">
        <v>90</v>
      </c>
      <c r="G54" s="165" t="s">
        <v>91</v>
      </c>
      <c r="H54" s="166"/>
      <c r="I54" s="166" t="s">
        <v>92</v>
      </c>
      <c r="J54" s="166"/>
      <c r="K54" s="166" t="s">
        <v>93</v>
      </c>
      <c r="L54" s="166"/>
      <c r="M54" s="166" t="s">
        <v>94</v>
      </c>
      <c r="N54" s="168"/>
      <c r="O54" s="44" t="s">
        <v>96</v>
      </c>
      <c r="P54" s="45" t="s">
        <v>97</v>
      </c>
      <c r="Q54" s="45" t="s">
        <v>98</v>
      </c>
      <c r="R54" s="46" t="s">
        <v>99</v>
      </c>
      <c r="S54" s="165" t="s">
        <v>100</v>
      </c>
      <c r="T54" s="166"/>
      <c r="U54" s="166" t="s">
        <v>101</v>
      </c>
      <c r="V54" s="166"/>
      <c r="W54" s="166" t="s">
        <v>102</v>
      </c>
      <c r="X54" s="166"/>
      <c r="Y54" s="166" t="s">
        <v>103</v>
      </c>
      <c r="Z54" s="167"/>
    </row>
    <row r="55" spans="1:26" ht="13.5">
      <c r="A55" s="181" t="s">
        <v>116</v>
      </c>
      <c r="B55" s="182"/>
      <c r="C55" s="9" t="s">
        <v>123</v>
      </c>
      <c r="D55" s="7" t="s">
        <v>239</v>
      </c>
      <c r="E55" s="7" t="s">
        <v>240</v>
      </c>
      <c r="F55" s="10" t="s">
        <v>241</v>
      </c>
      <c r="G55" s="9" t="s">
        <v>123</v>
      </c>
      <c r="H55" s="7" t="s">
        <v>239</v>
      </c>
      <c r="I55" s="7" t="s">
        <v>240</v>
      </c>
      <c r="J55" s="7" t="s">
        <v>124</v>
      </c>
      <c r="K55" s="7"/>
      <c r="L55" s="7"/>
      <c r="M55" s="7"/>
      <c r="N55" s="26"/>
      <c r="O55" s="9" t="s">
        <v>242</v>
      </c>
      <c r="P55" s="7" t="s">
        <v>243</v>
      </c>
      <c r="Q55" s="7" t="s">
        <v>244</v>
      </c>
      <c r="R55" s="10"/>
      <c r="S55" s="9" t="s">
        <v>126</v>
      </c>
      <c r="T55" s="7" t="s">
        <v>127</v>
      </c>
      <c r="U55" s="7" t="s">
        <v>125</v>
      </c>
      <c r="V55" s="7" t="s">
        <v>128</v>
      </c>
      <c r="W55" s="7"/>
      <c r="X55" s="7"/>
      <c r="Y55" s="7"/>
      <c r="Z55" s="10"/>
    </row>
    <row r="56" spans="1:26" ht="13.5">
      <c r="A56" s="135" t="s">
        <v>342</v>
      </c>
      <c r="B56" s="136"/>
      <c r="C56" s="109" t="s">
        <v>343</v>
      </c>
      <c r="D56" s="110" t="s">
        <v>344</v>
      </c>
      <c r="E56" s="110" t="s">
        <v>345</v>
      </c>
      <c r="F56" s="111" t="s">
        <v>346</v>
      </c>
      <c r="G56" s="109" t="s">
        <v>343</v>
      </c>
      <c r="H56" s="110" t="s">
        <v>344</v>
      </c>
      <c r="I56" s="110" t="s">
        <v>345</v>
      </c>
      <c r="J56" s="110" t="s">
        <v>347</v>
      </c>
      <c r="K56" s="110"/>
      <c r="L56" s="110"/>
      <c r="M56" s="110"/>
      <c r="N56" s="112"/>
      <c r="O56" s="109" t="s">
        <v>348</v>
      </c>
      <c r="P56" s="110" t="s">
        <v>349</v>
      </c>
      <c r="Q56" s="110" t="s">
        <v>350</v>
      </c>
      <c r="R56" s="111"/>
      <c r="S56" s="109" t="s">
        <v>351</v>
      </c>
      <c r="T56" s="110" t="s">
        <v>352</v>
      </c>
      <c r="U56" s="110" t="s">
        <v>353</v>
      </c>
      <c r="V56" s="110" t="s">
        <v>354</v>
      </c>
      <c r="W56" s="110"/>
      <c r="X56" s="110"/>
      <c r="Y56" s="110"/>
      <c r="Z56" s="111"/>
    </row>
    <row r="57" spans="1:26" ht="13.5">
      <c r="A57" s="161" t="s">
        <v>95</v>
      </c>
      <c r="B57" s="162"/>
      <c r="C57" s="11">
        <v>3</v>
      </c>
      <c r="D57" s="12">
        <v>3</v>
      </c>
      <c r="E57" s="12">
        <v>2</v>
      </c>
      <c r="F57" s="13">
        <v>2</v>
      </c>
      <c r="G57" s="11">
        <v>3</v>
      </c>
      <c r="H57" s="12">
        <v>3</v>
      </c>
      <c r="I57" s="12">
        <v>2</v>
      </c>
      <c r="J57" s="12">
        <v>2</v>
      </c>
      <c r="K57" s="12"/>
      <c r="L57" s="12"/>
      <c r="M57" s="12"/>
      <c r="N57" s="27"/>
      <c r="O57" s="11">
        <v>2</v>
      </c>
      <c r="P57" s="12">
        <v>2</v>
      </c>
      <c r="Q57" s="12">
        <v>2</v>
      </c>
      <c r="R57" s="13"/>
      <c r="S57" s="11">
        <v>3</v>
      </c>
      <c r="T57" s="12">
        <v>2</v>
      </c>
      <c r="U57" s="12">
        <v>3</v>
      </c>
      <c r="V57" s="12">
        <v>2</v>
      </c>
      <c r="W57" s="12"/>
      <c r="X57" s="12"/>
      <c r="Y57" s="12"/>
      <c r="Z57" s="13"/>
    </row>
    <row r="58" spans="2:14" ht="13.5">
      <c r="B58" s="23"/>
      <c r="N58" s="23"/>
    </row>
    <row r="59" ht="13.5">
      <c r="C59" t="s">
        <v>122</v>
      </c>
    </row>
    <row r="60" spans="1:17" ht="13.5">
      <c r="A60" s="147" t="s">
        <v>108</v>
      </c>
      <c r="B60" s="148"/>
      <c r="C60" s="8">
        <v>4</v>
      </c>
      <c r="D60" s="14" t="s">
        <v>112</v>
      </c>
      <c r="E60" s="163" t="s">
        <v>114</v>
      </c>
      <c r="F60" s="164">
        <v>5</v>
      </c>
      <c r="G60" s="160" t="s">
        <v>112</v>
      </c>
      <c r="K60" s="131"/>
      <c r="L60" s="157"/>
      <c r="M60" s="16" t="s">
        <v>132</v>
      </c>
      <c r="N60" s="16" t="s">
        <v>133</v>
      </c>
      <c r="O60" s="207" t="s">
        <v>131</v>
      </c>
      <c r="P60" s="157"/>
      <c r="Q60" s="17" t="s">
        <v>134</v>
      </c>
    </row>
    <row r="61" spans="1:17" ht="13.5">
      <c r="A61" s="147" t="s">
        <v>109</v>
      </c>
      <c r="B61" s="148"/>
      <c r="C61" s="9">
        <v>2</v>
      </c>
      <c r="D61" s="6" t="s">
        <v>113</v>
      </c>
      <c r="E61" s="147"/>
      <c r="F61" s="150"/>
      <c r="G61" s="152"/>
      <c r="H61" t="s">
        <v>118</v>
      </c>
      <c r="K61" s="158" t="s">
        <v>130</v>
      </c>
      <c r="L61" s="159"/>
      <c r="M61" s="18">
        <v>5</v>
      </c>
      <c r="N61" s="18">
        <v>7</v>
      </c>
      <c r="O61" s="145">
        <v>2</v>
      </c>
      <c r="P61" s="146"/>
      <c r="Q61" s="19">
        <v>14</v>
      </c>
    </row>
    <row r="62" spans="1:7" ht="13.5">
      <c r="A62" s="147" t="s">
        <v>110</v>
      </c>
      <c r="B62" s="148"/>
      <c r="C62" s="9">
        <v>3</v>
      </c>
      <c r="D62" s="6" t="s">
        <v>112</v>
      </c>
      <c r="E62" s="147" t="s">
        <v>115</v>
      </c>
      <c r="F62" s="150">
        <v>7</v>
      </c>
      <c r="G62" s="152" t="s">
        <v>112</v>
      </c>
    </row>
    <row r="63" spans="1:8" ht="13.5">
      <c r="A63" s="147" t="s">
        <v>111</v>
      </c>
      <c r="B63" s="148"/>
      <c r="C63" s="11">
        <v>2</v>
      </c>
      <c r="D63" s="15" t="s">
        <v>113</v>
      </c>
      <c r="E63" s="149"/>
      <c r="F63" s="151"/>
      <c r="G63" s="153"/>
      <c r="H63" t="s">
        <v>118</v>
      </c>
    </row>
    <row r="66" ht="13.5">
      <c r="C66" t="s">
        <v>136</v>
      </c>
    </row>
    <row r="67" spans="2:10" ht="13.5">
      <c r="B67" s="137" t="s">
        <v>135</v>
      </c>
      <c r="C67" s="140" t="s">
        <v>138</v>
      </c>
      <c r="D67" s="140"/>
      <c r="E67" s="140" t="s">
        <v>137</v>
      </c>
      <c r="F67" s="140"/>
      <c r="G67" s="140"/>
      <c r="H67" s="140"/>
      <c r="I67" s="140"/>
      <c r="J67" s="141"/>
    </row>
    <row r="68" spans="2:10" ht="13.5">
      <c r="B68" s="138"/>
      <c r="C68" s="130" t="s">
        <v>123</v>
      </c>
      <c r="D68" s="130"/>
      <c r="E68" s="128" t="s">
        <v>245</v>
      </c>
      <c r="F68" s="128"/>
      <c r="G68" s="128"/>
      <c r="H68" s="128"/>
      <c r="I68" s="128"/>
      <c r="J68" s="129"/>
    </row>
    <row r="69" spans="2:10" ht="13.5">
      <c r="B69" s="138"/>
      <c r="C69" s="130" t="s">
        <v>139</v>
      </c>
      <c r="D69" s="130"/>
      <c r="E69" s="128" t="s">
        <v>140</v>
      </c>
      <c r="F69" s="128"/>
      <c r="G69" s="128"/>
      <c r="H69" s="128"/>
      <c r="I69" s="128"/>
      <c r="J69" s="129"/>
    </row>
    <row r="70" spans="2:10" ht="13.5">
      <c r="B70" s="138"/>
      <c r="C70" s="130"/>
      <c r="D70" s="130"/>
      <c r="E70" s="128"/>
      <c r="F70" s="128"/>
      <c r="G70" s="128"/>
      <c r="H70" s="128"/>
      <c r="I70" s="128"/>
      <c r="J70" s="129"/>
    </row>
    <row r="71" spans="2:10" ht="13.5">
      <c r="B71" s="138"/>
      <c r="C71" s="130"/>
      <c r="D71" s="130"/>
      <c r="E71" s="128"/>
      <c r="F71" s="128"/>
      <c r="G71" s="128"/>
      <c r="H71" s="128"/>
      <c r="I71" s="128"/>
      <c r="J71" s="129"/>
    </row>
    <row r="72" spans="2:10" ht="13.5">
      <c r="B72" s="138"/>
      <c r="C72" s="130"/>
      <c r="D72" s="130"/>
      <c r="E72" s="128"/>
      <c r="F72" s="128"/>
      <c r="G72" s="128"/>
      <c r="H72" s="128"/>
      <c r="I72" s="128"/>
      <c r="J72" s="129"/>
    </row>
    <row r="73" spans="2:10" ht="13.5">
      <c r="B73" s="139"/>
      <c r="C73" s="144"/>
      <c r="D73" s="144"/>
      <c r="E73" s="142"/>
      <c r="F73" s="142"/>
      <c r="G73" s="142"/>
      <c r="H73" s="142"/>
      <c r="I73" s="142"/>
      <c r="J73" s="143"/>
    </row>
  </sheetData>
  <sheetProtection/>
  <mergeCells count="129">
    <mergeCell ref="C43:H43"/>
    <mergeCell ref="A44:B44"/>
    <mergeCell ref="C44:H44"/>
    <mergeCell ref="A45:B45"/>
    <mergeCell ref="C45:H45"/>
    <mergeCell ref="K25:L26"/>
    <mergeCell ref="C6:H6"/>
    <mergeCell ref="C7:H7"/>
    <mergeCell ref="C8:H8"/>
    <mergeCell ref="C9:H9"/>
    <mergeCell ref="O16:R16"/>
    <mergeCell ref="A17:B17"/>
    <mergeCell ref="C16:F16"/>
    <mergeCell ref="A7:B7"/>
    <mergeCell ref="A8:B8"/>
    <mergeCell ref="M25:M26"/>
    <mergeCell ref="N25:N26"/>
    <mergeCell ref="Q25:Q26"/>
    <mergeCell ref="O25:P26"/>
    <mergeCell ref="A42:B42"/>
    <mergeCell ref="D42:H42"/>
    <mergeCell ref="K24:L24"/>
    <mergeCell ref="A1:Q1"/>
    <mergeCell ref="G16:N16"/>
    <mergeCell ref="A6:B6"/>
    <mergeCell ref="A10:B10"/>
    <mergeCell ref="A11:B11"/>
    <mergeCell ref="C10:H10"/>
    <mergeCell ref="C11:H11"/>
    <mergeCell ref="O24:P24"/>
    <mergeCell ref="O23:P23"/>
    <mergeCell ref="E25:E26"/>
    <mergeCell ref="K23:L23"/>
    <mergeCell ref="W17:X17"/>
    <mergeCell ref="A40:K40"/>
    <mergeCell ref="M27:N28"/>
    <mergeCell ref="Y17:Z17"/>
    <mergeCell ref="G17:H17"/>
    <mergeCell ref="I17:J17"/>
    <mergeCell ref="K17:L17"/>
    <mergeCell ref="A3:T3"/>
    <mergeCell ref="M17:N17"/>
    <mergeCell ref="S17:T17"/>
    <mergeCell ref="U17:V17"/>
    <mergeCell ref="S16:Z16"/>
    <mergeCell ref="A9:B9"/>
    <mergeCell ref="A24:B24"/>
    <mergeCell ref="A25:B25"/>
    <mergeCell ref="F23:F24"/>
    <mergeCell ref="F25:F26"/>
    <mergeCell ref="G23:G24"/>
    <mergeCell ref="G25:G26"/>
    <mergeCell ref="A26:B26"/>
    <mergeCell ref="E23:E24"/>
    <mergeCell ref="C53:F53"/>
    <mergeCell ref="O53:R53"/>
    <mergeCell ref="C33:D33"/>
    <mergeCell ref="B30:B36"/>
    <mergeCell ref="A20:B20"/>
    <mergeCell ref="A5:B5"/>
    <mergeCell ref="D5:H5"/>
    <mergeCell ref="A48:B48"/>
    <mergeCell ref="C48:H48"/>
    <mergeCell ref="E30:J30"/>
    <mergeCell ref="A43:B43"/>
    <mergeCell ref="A47:B47"/>
    <mergeCell ref="C47:H47"/>
    <mergeCell ref="C46:H46"/>
    <mergeCell ref="A18:B18"/>
    <mergeCell ref="E36:J36"/>
    <mergeCell ref="E32:J32"/>
    <mergeCell ref="E35:J35"/>
    <mergeCell ref="A46:B46"/>
    <mergeCell ref="A23:B23"/>
    <mergeCell ref="Y54:Z54"/>
    <mergeCell ref="G54:H54"/>
    <mergeCell ref="I54:J54"/>
    <mergeCell ref="K54:L54"/>
    <mergeCell ref="M54:N54"/>
    <mergeCell ref="S53:Z53"/>
    <mergeCell ref="E60:E61"/>
    <mergeCell ref="F60:F61"/>
    <mergeCell ref="S54:T54"/>
    <mergeCell ref="U54:V54"/>
    <mergeCell ref="A61:B61"/>
    <mergeCell ref="W54:X54"/>
    <mergeCell ref="O60:P60"/>
    <mergeCell ref="A54:B54"/>
    <mergeCell ref="A55:B55"/>
    <mergeCell ref="E62:E63"/>
    <mergeCell ref="F62:F63"/>
    <mergeCell ref="G62:G63"/>
    <mergeCell ref="A63:B63"/>
    <mergeCell ref="G53:N53"/>
    <mergeCell ref="K60:L60"/>
    <mergeCell ref="K61:L61"/>
    <mergeCell ref="G60:G61"/>
    <mergeCell ref="A57:B57"/>
    <mergeCell ref="A60:B60"/>
    <mergeCell ref="E72:J72"/>
    <mergeCell ref="C73:D73"/>
    <mergeCell ref="O61:P61"/>
    <mergeCell ref="C30:D30"/>
    <mergeCell ref="C31:D31"/>
    <mergeCell ref="C32:D32"/>
    <mergeCell ref="C35:D35"/>
    <mergeCell ref="C36:D36"/>
    <mergeCell ref="E31:J31"/>
    <mergeCell ref="C71:D71"/>
    <mergeCell ref="E71:J71"/>
    <mergeCell ref="B67:B73"/>
    <mergeCell ref="C67:D67"/>
    <mergeCell ref="E67:J67"/>
    <mergeCell ref="C68:D68"/>
    <mergeCell ref="E68:J68"/>
    <mergeCell ref="C69:D69"/>
    <mergeCell ref="E69:J69"/>
    <mergeCell ref="C72:D72"/>
    <mergeCell ref="E73:J73"/>
    <mergeCell ref="E33:J33"/>
    <mergeCell ref="C34:D34"/>
    <mergeCell ref="E34:J34"/>
    <mergeCell ref="C70:D70"/>
    <mergeCell ref="E70:J70"/>
    <mergeCell ref="A16:B16"/>
    <mergeCell ref="A53:B53"/>
    <mergeCell ref="A19:B19"/>
    <mergeCell ref="A56:B56"/>
    <mergeCell ref="A62:B6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Y36"/>
  <sheetViews>
    <sheetView zoomScale="75" zoomScaleNormal="75" zoomScalePageLayoutView="0" workbookViewId="0" topLeftCell="A7">
      <selection activeCell="C27" sqref="C27"/>
    </sheetView>
  </sheetViews>
  <sheetFormatPr defaultColWidth="9.140625" defaultRowHeight="15"/>
  <cols>
    <col min="1" max="2" width="5.421875" style="0" customWidth="1"/>
    <col min="3" max="3" width="16.00390625" style="5" customWidth="1"/>
    <col min="4" max="4" width="4.421875" style="5" customWidth="1"/>
    <col min="5" max="5" width="5.421875" style="5" customWidth="1"/>
    <col min="6" max="6" width="16.00390625" style="5" customWidth="1"/>
    <col min="7" max="7" width="4.421875" style="5" customWidth="1"/>
    <col min="8" max="8" width="5.421875" style="5" customWidth="1"/>
    <col min="9" max="9" width="5.8515625" style="5" customWidth="1"/>
    <col min="11" max="12" width="5.421875" style="0" customWidth="1"/>
    <col min="13" max="13" width="16.00390625" style="5" customWidth="1"/>
    <col min="14" max="14" width="4.421875" style="5" customWidth="1"/>
    <col min="15" max="15" width="5.421875" style="5" customWidth="1"/>
    <col min="16" max="16" width="16.00390625" style="5" customWidth="1"/>
    <col min="17" max="17" width="4.421875" style="5" customWidth="1"/>
    <col min="18" max="18" width="5.421875" style="5" customWidth="1"/>
    <col min="19" max="19" width="6.421875" style="5" customWidth="1"/>
  </cols>
  <sheetData>
    <row r="1" spans="1:19" ht="24.75" customHeight="1">
      <c r="A1" s="303" t="s">
        <v>358</v>
      </c>
      <c r="B1" s="303"/>
      <c r="C1" s="303"/>
      <c r="D1" s="303"/>
      <c r="E1" s="303"/>
      <c r="F1" s="303"/>
      <c r="G1" s="303"/>
      <c r="H1" s="303"/>
      <c r="I1" s="303"/>
      <c r="J1" s="303"/>
      <c r="K1" s="303"/>
      <c r="L1" s="303"/>
      <c r="M1" s="303"/>
      <c r="N1" s="303"/>
      <c r="O1" s="303"/>
      <c r="P1" s="303"/>
      <c r="Q1" s="303"/>
      <c r="R1" s="303"/>
      <c r="S1" s="303"/>
    </row>
    <row r="2" spans="18:19" ht="14.25" customHeight="1">
      <c r="R2" s="115" t="s">
        <v>355</v>
      </c>
      <c r="S2" s="92">
        <f>'５月３，４日申込入力シート'!C5</f>
        <v>0</v>
      </c>
    </row>
    <row r="3" spans="1:20" ht="25.5" customHeight="1">
      <c r="A3" s="288" t="s">
        <v>211</v>
      </c>
      <c r="B3" s="157"/>
      <c r="C3" s="140"/>
      <c r="D3" s="304">
        <f>'５月３，４日申込入力シート'!C6:H6</f>
        <v>0</v>
      </c>
      <c r="E3" s="305"/>
      <c r="F3" s="305"/>
      <c r="G3" s="305"/>
      <c r="H3" s="305"/>
      <c r="I3" s="305"/>
      <c r="J3" s="305"/>
      <c r="K3" s="305"/>
      <c r="L3" s="305"/>
      <c r="M3" s="305"/>
      <c r="N3" s="305"/>
      <c r="O3" s="305"/>
      <c r="P3" s="305"/>
      <c r="Q3" s="305"/>
      <c r="R3" s="305"/>
      <c r="S3" s="306"/>
      <c r="T3" s="20"/>
    </row>
    <row r="4" spans="1:20" ht="25.5" customHeight="1">
      <c r="A4" s="229" t="s">
        <v>236</v>
      </c>
      <c r="B4" s="311"/>
      <c r="C4" s="312"/>
      <c r="D4" s="285">
        <f>'５月３，４日申込入力シート'!C7:H7</f>
        <v>0</v>
      </c>
      <c r="E4" s="286"/>
      <c r="F4" s="286"/>
      <c r="G4" s="286"/>
      <c r="H4" s="286"/>
      <c r="I4" s="286"/>
      <c r="J4" s="286"/>
      <c r="K4" s="286"/>
      <c r="L4" s="286"/>
      <c r="M4" s="286"/>
      <c r="N4" s="286"/>
      <c r="O4" s="286"/>
      <c r="P4" s="286"/>
      <c r="Q4" s="286"/>
      <c r="R4" s="286"/>
      <c r="S4" s="287"/>
      <c r="T4" s="20"/>
    </row>
    <row r="5" spans="1:20" ht="25.5" customHeight="1">
      <c r="A5" s="289" t="s">
        <v>212</v>
      </c>
      <c r="B5" s="290"/>
      <c r="C5" s="291"/>
      <c r="D5" s="300">
        <f>'５月３，４日申込入力シート'!C8:H8</f>
        <v>0</v>
      </c>
      <c r="E5" s="301"/>
      <c r="F5" s="301"/>
      <c r="G5" s="82"/>
      <c r="H5" s="84" t="s">
        <v>276</v>
      </c>
      <c r="I5" s="83"/>
      <c r="J5" s="204" t="s">
        <v>277</v>
      </c>
      <c r="K5" s="307"/>
      <c r="L5" s="71"/>
      <c r="M5" s="308">
        <f>'５月３，４日申込入力シート'!C9</f>
        <v>0</v>
      </c>
      <c r="N5" s="308"/>
      <c r="O5" s="308"/>
      <c r="P5" s="308"/>
      <c r="Q5" s="308"/>
      <c r="R5" s="309"/>
      <c r="S5" s="310"/>
      <c r="T5" s="20"/>
    </row>
    <row r="6" ht="11.25" customHeight="1"/>
    <row r="7" spans="1:20" ht="23.25" customHeight="1">
      <c r="A7" s="295" t="s">
        <v>213</v>
      </c>
      <c r="B7" s="246"/>
      <c r="C7" s="296"/>
      <c r="D7" s="292">
        <f>'５月３，４日申込入力シート'!C10:H10</f>
        <v>0</v>
      </c>
      <c r="E7" s="292"/>
      <c r="F7" s="292"/>
      <c r="G7" s="292"/>
      <c r="H7" s="293"/>
      <c r="I7" s="294"/>
      <c r="K7" s="295" t="s">
        <v>213</v>
      </c>
      <c r="L7" s="246"/>
      <c r="M7" s="296"/>
      <c r="N7" s="292">
        <f>'５月３，４日申込入力シート'!C11</f>
        <v>0</v>
      </c>
      <c r="O7" s="292"/>
      <c r="P7" s="292"/>
      <c r="Q7" s="292"/>
      <c r="R7" s="293"/>
      <c r="S7" s="294"/>
      <c r="T7" s="20"/>
    </row>
    <row r="8" spans="1:19" ht="25.5" customHeight="1">
      <c r="A8" s="245" t="s">
        <v>214</v>
      </c>
      <c r="B8" s="246"/>
      <c r="C8" s="39" t="s">
        <v>221</v>
      </c>
      <c r="D8" s="39" t="s">
        <v>219</v>
      </c>
      <c r="E8" s="120" t="s">
        <v>275</v>
      </c>
      <c r="F8" s="39" t="s">
        <v>222</v>
      </c>
      <c r="G8" s="39" t="s">
        <v>219</v>
      </c>
      <c r="H8" s="120" t="s">
        <v>275</v>
      </c>
      <c r="I8" s="40" t="s">
        <v>220</v>
      </c>
      <c r="K8" s="38" t="s">
        <v>214</v>
      </c>
      <c r="L8" s="89"/>
      <c r="M8" s="39" t="s">
        <v>221</v>
      </c>
      <c r="N8" s="39" t="s">
        <v>219</v>
      </c>
      <c r="O8" s="120" t="s">
        <v>275</v>
      </c>
      <c r="P8" s="72" t="s">
        <v>222</v>
      </c>
      <c r="Q8" s="72" t="s">
        <v>219</v>
      </c>
      <c r="R8" s="120" t="s">
        <v>275</v>
      </c>
      <c r="S8" s="40" t="s">
        <v>220</v>
      </c>
    </row>
    <row r="9" spans="1:19" s="113" customFormat="1" ht="17.25" customHeight="1">
      <c r="A9" s="247" t="s">
        <v>215</v>
      </c>
      <c r="B9" s="248"/>
      <c r="C9" s="121">
        <f>'５月３，４日申込入力シート'!C19</f>
        <v>0</v>
      </c>
      <c r="D9" s="270">
        <f>'５月３，４日申込入力シート'!C20</f>
        <v>0</v>
      </c>
      <c r="E9" s="271"/>
      <c r="F9" s="249"/>
      <c r="G9" s="250"/>
      <c r="H9" s="251"/>
      <c r="I9" s="116"/>
      <c r="K9" s="247" t="s">
        <v>227</v>
      </c>
      <c r="L9" s="248"/>
      <c r="M9" s="121">
        <f>'５月３，４日申込入力シート'!O19</f>
        <v>0</v>
      </c>
      <c r="N9" s="270">
        <f>'５月３，４日申込入力シート'!O20</f>
        <v>0</v>
      </c>
      <c r="O9" s="271"/>
      <c r="P9" s="258"/>
      <c r="Q9" s="259"/>
      <c r="R9" s="260"/>
      <c r="S9" s="116"/>
    </row>
    <row r="10" spans="1:25" ht="23.25" customHeight="1">
      <c r="A10" s="241"/>
      <c r="B10" s="242"/>
      <c r="C10" s="122">
        <f>'５月３，４日申込入力シート'!C18</f>
        <v>0</v>
      </c>
      <c r="D10" s="268"/>
      <c r="E10" s="272"/>
      <c r="F10" s="252"/>
      <c r="G10" s="253"/>
      <c r="H10" s="254"/>
      <c r="I10" s="118"/>
      <c r="K10" s="241"/>
      <c r="L10" s="242"/>
      <c r="M10" s="122">
        <f>'５月３，４日申込入力シート'!O18</f>
        <v>0</v>
      </c>
      <c r="N10" s="268"/>
      <c r="O10" s="272"/>
      <c r="P10" s="252"/>
      <c r="Q10" s="253"/>
      <c r="R10" s="254"/>
      <c r="S10" s="118"/>
      <c r="U10" s="302" t="s">
        <v>302</v>
      </c>
      <c r="V10" s="302"/>
      <c r="W10" s="302"/>
      <c r="X10" s="302"/>
      <c r="Y10" s="302"/>
    </row>
    <row r="11" spans="1:25" s="113" customFormat="1" ht="17.25" customHeight="1">
      <c r="A11" s="239" t="s">
        <v>216</v>
      </c>
      <c r="B11" s="240"/>
      <c r="C11" s="123">
        <f>'５月３，４日申込入力シート'!D19</f>
        <v>0</v>
      </c>
      <c r="D11" s="267">
        <f>'５月３，４日申込入力シート'!D20</f>
        <v>0</v>
      </c>
      <c r="E11" s="261"/>
      <c r="F11" s="255"/>
      <c r="G11" s="256"/>
      <c r="H11" s="257"/>
      <c r="I11" s="117"/>
      <c r="K11" s="239" t="s">
        <v>228</v>
      </c>
      <c r="L11" s="240"/>
      <c r="M11" s="123">
        <f>'５月３，４日申込入力シート'!P19</f>
        <v>0</v>
      </c>
      <c r="N11" s="267">
        <f>'５月３，４日申込入力シート'!P20</f>
        <v>0</v>
      </c>
      <c r="O11" s="261"/>
      <c r="P11" s="255"/>
      <c r="Q11" s="256"/>
      <c r="R11" s="257"/>
      <c r="S11" s="117"/>
      <c r="U11" s="302"/>
      <c r="V11" s="302"/>
      <c r="W11" s="302"/>
      <c r="X11" s="302"/>
      <c r="Y11" s="302"/>
    </row>
    <row r="12" spans="1:25" ht="23.25" customHeight="1">
      <c r="A12" s="241"/>
      <c r="B12" s="242"/>
      <c r="C12" s="124">
        <f>'５月３，４日申込入力シート'!D18</f>
        <v>0</v>
      </c>
      <c r="D12" s="268"/>
      <c r="E12" s="262"/>
      <c r="F12" s="252"/>
      <c r="G12" s="253"/>
      <c r="H12" s="254"/>
      <c r="I12" s="118"/>
      <c r="K12" s="241"/>
      <c r="L12" s="242"/>
      <c r="M12" s="124">
        <f>'５月３，４日申込入力シート'!P18</f>
        <v>0</v>
      </c>
      <c r="N12" s="268"/>
      <c r="O12" s="262"/>
      <c r="P12" s="252"/>
      <c r="Q12" s="253"/>
      <c r="R12" s="254"/>
      <c r="S12" s="118"/>
      <c r="U12" s="302"/>
      <c r="V12" s="302"/>
      <c r="W12" s="302"/>
      <c r="X12" s="302"/>
      <c r="Y12" s="302"/>
    </row>
    <row r="13" spans="1:25" s="113" customFormat="1" ht="17.25" customHeight="1">
      <c r="A13" s="239" t="s">
        <v>217</v>
      </c>
      <c r="B13" s="240"/>
      <c r="C13" s="125">
        <f>'５月３，４日申込入力シート'!E19</f>
        <v>0</v>
      </c>
      <c r="D13" s="267">
        <f>'５月３，４日申込入力シート'!E20</f>
        <v>0</v>
      </c>
      <c r="E13" s="261"/>
      <c r="F13" s="255"/>
      <c r="G13" s="256"/>
      <c r="H13" s="257"/>
      <c r="I13" s="117"/>
      <c r="K13" s="239" t="s">
        <v>229</v>
      </c>
      <c r="L13" s="240"/>
      <c r="M13" s="125">
        <f>'５月３，４日申込入力シート'!Q19</f>
        <v>0</v>
      </c>
      <c r="N13" s="267">
        <f>'５月３，４日申込入力シート'!Q20</f>
        <v>0</v>
      </c>
      <c r="O13" s="261"/>
      <c r="P13" s="255"/>
      <c r="Q13" s="256"/>
      <c r="R13" s="257"/>
      <c r="S13" s="117"/>
      <c r="U13" s="302"/>
      <c r="V13" s="302"/>
      <c r="W13" s="302"/>
      <c r="X13" s="302"/>
      <c r="Y13" s="302"/>
    </row>
    <row r="14" spans="1:25" ht="23.25" customHeight="1">
      <c r="A14" s="241"/>
      <c r="B14" s="242"/>
      <c r="C14" s="124">
        <f>'５月３，４日申込入力シート'!E18</f>
        <v>0</v>
      </c>
      <c r="D14" s="268"/>
      <c r="E14" s="262"/>
      <c r="F14" s="252"/>
      <c r="G14" s="253"/>
      <c r="H14" s="254"/>
      <c r="I14" s="118"/>
      <c r="K14" s="241"/>
      <c r="L14" s="242"/>
      <c r="M14" s="124">
        <f>'５月３，４日申込入力シート'!Q18</f>
        <v>0</v>
      </c>
      <c r="N14" s="268"/>
      <c r="O14" s="262"/>
      <c r="P14" s="252"/>
      <c r="Q14" s="253"/>
      <c r="R14" s="254"/>
      <c r="S14" s="118"/>
      <c r="U14" s="302"/>
      <c r="V14" s="302"/>
      <c r="W14" s="302"/>
      <c r="X14" s="302"/>
      <c r="Y14" s="302"/>
    </row>
    <row r="15" spans="1:25" s="113" customFormat="1" ht="17.25" customHeight="1">
      <c r="A15" s="239" t="s">
        <v>218</v>
      </c>
      <c r="B15" s="240"/>
      <c r="C15" s="125">
        <f>'５月３，４日申込入力シート'!F19</f>
        <v>0</v>
      </c>
      <c r="D15" s="267">
        <f>'５月３，４日申込入力シート'!F20</f>
        <v>0</v>
      </c>
      <c r="E15" s="261"/>
      <c r="F15" s="258"/>
      <c r="G15" s="259"/>
      <c r="H15" s="260"/>
      <c r="I15" s="117"/>
      <c r="K15" s="239" t="s">
        <v>230</v>
      </c>
      <c r="L15" s="240"/>
      <c r="M15" s="125">
        <f>'５月３，４日申込入力シート'!R19</f>
        <v>0</v>
      </c>
      <c r="N15" s="267">
        <f>'５月３，４日申込入力シート'!R20</f>
        <v>0</v>
      </c>
      <c r="O15" s="261"/>
      <c r="P15" s="258"/>
      <c r="Q15" s="259"/>
      <c r="R15" s="260"/>
      <c r="S15" s="117"/>
      <c r="U15" s="302"/>
      <c r="V15" s="302"/>
      <c r="W15" s="302"/>
      <c r="X15" s="302"/>
      <c r="Y15" s="302"/>
    </row>
    <row r="16" spans="1:25" ht="23.25" customHeight="1">
      <c r="A16" s="241"/>
      <c r="B16" s="242"/>
      <c r="C16" s="124">
        <f>'５月３，４日申込入力シート'!F18</f>
        <v>0</v>
      </c>
      <c r="D16" s="268"/>
      <c r="E16" s="262"/>
      <c r="F16" s="252"/>
      <c r="G16" s="253"/>
      <c r="H16" s="254"/>
      <c r="I16" s="118"/>
      <c r="K16" s="241"/>
      <c r="L16" s="242"/>
      <c r="M16" s="124">
        <f>'５月３，４日申込入力シート'!R18</f>
        <v>0</v>
      </c>
      <c r="N16" s="268"/>
      <c r="O16" s="262"/>
      <c r="P16" s="252"/>
      <c r="Q16" s="253"/>
      <c r="R16" s="254"/>
      <c r="S16" s="118"/>
      <c r="U16" s="302"/>
      <c r="V16" s="302"/>
      <c r="W16" s="302"/>
      <c r="X16" s="302"/>
      <c r="Y16" s="302"/>
    </row>
    <row r="17" spans="1:25" s="113" customFormat="1" ht="17.25" customHeight="1">
      <c r="A17" s="239" t="s">
        <v>223</v>
      </c>
      <c r="B17" s="240"/>
      <c r="C17" s="125">
        <f>'５月３，４日申込入力シート'!G19</f>
        <v>0</v>
      </c>
      <c r="D17" s="267">
        <f>'５月３，４日申込入力シート'!G20</f>
        <v>0</v>
      </c>
      <c r="E17" s="261"/>
      <c r="F17" s="125">
        <f>'５月３，４日申込入力シート'!H19</f>
        <v>0</v>
      </c>
      <c r="G17" s="267">
        <f>'５月３，４日申込入力シート'!H20</f>
        <v>0</v>
      </c>
      <c r="H17" s="261"/>
      <c r="I17" s="264"/>
      <c r="K17" s="239" t="s">
        <v>231</v>
      </c>
      <c r="L17" s="240"/>
      <c r="M17" s="125">
        <f>'５月３，４日申込入力シート'!S19</f>
        <v>0</v>
      </c>
      <c r="N17" s="267">
        <f>'５月３，４日申込入力シート'!S20</f>
        <v>0</v>
      </c>
      <c r="O17" s="261"/>
      <c r="P17" s="125">
        <f>'５月３，４日申込入力シート'!T19</f>
        <v>0</v>
      </c>
      <c r="Q17" s="267">
        <f>'５月３，４日申込入力シート'!T20</f>
        <v>0</v>
      </c>
      <c r="R17" s="261"/>
      <c r="S17" s="264"/>
      <c r="U17" s="114"/>
      <c r="V17" s="114"/>
      <c r="W17" s="114"/>
      <c r="X17" s="114"/>
      <c r="Y17" s="114"/>
    </row>
    <row r="18" spans="1:19" ht="23.25" customHeight="1">
      <c r="A18" s="241"/>
      <c r="B18" s="242"/>
      <c r="C18" s="124">
        <f>'５月３，４日申込入力シート'!G18</f>
        <v>0</v>
      </c>
      <c r="D18" s="268"/>
      <c r="E18" s="262"/>
      <c r="F18" s="124">
        <f>'５月３，４日申込入力シート'!H18</f>
        <v>0</v>
      </c>
      <c r="G18" s="268"/>
      <c r="H18" s="262"/>
      <c r="I18" s="265"/>
      <c r="K18" s="241"/>
      <c r="L18" s="242"/>
      <c r="M18" s="124">
        <f>'５月３，４日申込入力シート'!S18</f>
        <v>0</v>
      </c>
      <c r="N18" s="268"/>
      <c r="O18" s="262"/>
      <c r="P18" s="124">
        <f>'５月３，４日申込入力シート'!T18</f>
        <v>0</v>
      </c>
      <c r="Q18" s="268"/>
      <c r="R18" s="262"/>
      <c r="S18" s="265"/>
    </row>
    <row r="19" spans="1:19" s="113" customFormat="1" ht="17.25" customHeight="1">
      <c r="A19" s="239" t="s">
        <v>224</v>
      </c>
      <c r="B19" s="240"/>
      <c r="C19" s="125">
        <f>'５月３，４日申込入力シート'!I19</f>
        <v>0</v>
      </c>
      <c r="D19" s="267">
        <f>'５月３，４日申込入力シート'!I20</f>
        <v>0</v>
      </c>
      <c r="E19" s="261"/>
      <c r="F19" s="125">
        <f>'５月３，４日申込入力シート'!J19</f>
        <v>0</v>
      </c>
      <c r="G19" s="267">
        <f>'５月３，４日申込入力シート'!J20</f>
        <v>0</v>
      </c>
      <c r="H19" s="261"/>
      <c r="I19" s="264"/>
      <c r="K19" s="239" t="s">
        <v>232</v>
      </c>
      <c r="L19" s="240"/>
      <c r="M19" s="125">
        <f>'５月３，４日申込入力シート'!U19</f>
        <v>0</v>
      </c>
      <c r="N19" s="267">
        <f>'５月３，４日申込入力シート'!U20</f>
        <v>0</v>
      </c>
      <c r="O19" s="261"/>
      <c r="P19" s="125">
        <f>'５月３，４日申込入力シート'!V19</f>
        <v>0</v>
      </c>
      <c r="Q19" s="267">
        <f>'５月３，４日申込入力シート'!V20</f>
        <v>0</v>
      </c>
      <c r="R19" s="261"/>
      <c r="S19" s="264"/>
    </row>
    <row r="20" spans="1:19" ht="23.25" customHeight="1">
      <c r="A20" s="241"/>
      <c r="B20" s="242"/>
      <c r="C20" s="124">
        <f>'５月３，４日申込入力シート'!I18</f>
        <v>0</v>
      </c>
      <c r="D20" s="268"/>
      <c r="E20" s="262"/>
      <c r="F20" s="124">
        <f>'５月３，４日申込入力シート'!J18</f>
        <v>0</v>
      </c>
      <c r="G20" s="268"/>
      <c r="H20" s="262"/>
      <c r="I20" s="265"/>
      <c r="K20" s="241"/>
      <c r="L20" s="242"/>
      <c r="M20" s="124">
        <f>'５月３，４日申込入力シート'!U18</f>
        <v>0</v>
      </c>
      <c r="N20" s="268"/>
      <c r="O20" s="262"/>
      <c r="P20" s="124">
        <f>'５月３，４日申込入力シート'!V18</f>
        <v>0</v>
      </c>
      <c r="Q20" s="268"/>
      <c r="R20" s="262"/>
      <c r="S20" s="265"/>
    </row>
    <row r="21" spans="1:19" s="113" customFormat="1" ht="17.25" customHeight="1">
      <c r="A21" s="239" t="s">
        <v>225</v>
      </c>
      <c r="B21" s="240"/>
      <c r="C21" s="125">
        <f>'５月３，４日申込入力シート'!K19</f>
        <v>0</v>
      </c>
      <c r="D21" s="267">
        <f>'５月３，４日申込入力シート'!K20</f>
        <v>0</v>
      </c>
      <c r="E21" s="261"/>
      <c r="F21" s="125">
        <f>'５月３，４日申込入力シート'!L19</f>
        <v>0</v>
      </c>
      <c r="G21" s="267">
        <f>'５月３，４日申込入力シート'!L20</f>
        <v>0</v>
      </c>
      <c r="H21" s="261"/>
      <c r="I21" s="264"/>
      <c r="K21" s="239" t="s">
        <v>233</v>
      </c>
      <c r="L21" s="240"/>
      <c r="M21" s="125">
        <f>'５月３，４日申込入力シート'!W19</f>
        <v>0</v>
      </c>
      <c r="N21" s="267">
        <f>'５月３，４日申込入力シート'!W20</f>
        <v>0</v>
      </c>
      <c r="O21" s="261"/>
      <c r="P21" s="125">
        <f>'５月３，４日申込入力シート'!X19</f>
        <v>0</v>
      </c>
      <c r="Q21" s="267">
        <f>'５月３，４日申込入力シート'!X20</f>
        <v>0</v>
      </c>
      <c r="R21" s="261"/>
      <c r="S21" s="264"/>
    </row>
    <row r="22" spans="1:19" ht="23.25" customHeight="1">
      <c r="A22" s="241"/>
      <c r="B22" s="242"/>
      <c r="C22" s="124">
        <f>'５月３，４日申込入力シート'!K18</f>
        <v>0</v>
      </c>
      <c r="D22" s="268"/>
      <c r="E22" s="262"/>
      <c r="F22" s="124">
        <f>'５月３，４日申込入力シート'!L18</f>
        <v>0</v>
      </c>
      <c r="G22" s="268"/>
      <c r="H22" s="262"/>
      <c r="I22" s="265"/>
      <c r="K22" s="241"/>
      <c r="L22" s="242"/>
      <c r="M22" s="124">
        <f>'５月３，４日申込入力シート'!W18</f>
        <v>0</v>
      </c>
      <c r="N22" s="268"/>
      <c r="O22" s="262"/>
      <c r="P22" s="124">
        <f>'５月３，４日申込入力シート'!X18</f>
        <v>0</v>
      </c>
      <c r="Q22" s="268"/>
      <c r="R22" s="262"/>
      <c r="S22" s="265"/>
    </row>
    <row r="23" spans="1:19" s="113" customFormat="1" ht="17.25" customHeight="1">
      <c r="A23" s="239" t="s">
        <v>226</v>
      </c>
      <c r="B23" s="240"/>
      <c r="C23" s="126">
        <f>'５月３，４日申込入力シート'!M19</f>
        <v>0</v>
      </c>
      <c r="D23" s="267">
        <f>'５月３，４日申込入力シート'!M20</f>
        <v>0</v>
      </c>
      <c r="E23" s="261"/>
      <c r="F23" s="126">
        <f>'５月３，４日申込入力シート'!N19</f>
        <v>0</v>
      </c>
      <c r="G23" s="267">
        <f>'５月３，４日申込入力シート'!N20</f>
        <v>0</v>
      </c>
      <c r="H23" s="261"/>
      <c r="I23" s="264"/>
      <c r="K23" s="239" t="s">
        <v>234</v>
      </c>
      <c r="L23" s="240"/>
      <c r="M23" s="126">
        <f>'５月３，４日申込入力シート'!Y19</f>
        <v>0</v>
      </c>
      <c r="N23" s="267">
        <f>'５月３，４日申込入力シート'!Y20</f>
        <v>0</v>
      </c>
      <c r="O23" s="261"/>
      <c r="P23" s="126">
        <f>'５月３，４日申込入力シート'!Z19</f>
        <v>0</v>
      </c>
      <c r="Q23" s="267">
        <f>'５月３，４日申込入力シート'!Z20</f>
        <v>0</v>
      </c>
      <c r="R23" s="261"/>
      <c r="S23" s="264"/>
    </row>
    <row r="24" spans="1:19" ht="23.25" customHeight="1">
      <c r="A24" s="243"/>
      <c r="B24" s="244"/>
      <c r="C24" s="127">
        <f>'５月３，４日申込入力シート'!M18</f>
        <v>0</v>
      </c>
      <c r="D24" s="269"/>
      <c r="E24" s="263"/>
      <c r="F24" s="127">
        <f>'５月３，４日申込入力シート'!N18</f>
        <v>0</v>
      </c>
      <c r="G24" s="269"/>
      <c r="H24" s="263"/>
      <c r="I24" s="266"/>
      <c r="K24" s="243"/>
      <c r="L24" s="244"/>
      <c r="M24" s="127">
        <f>'５月３，４日申込入力シート'!Y18</f>
        <v>0</v>
      </c>
      <c r="N24" s="269"/>
      <c r="O24" s="263"/>
      <c r="P24" s="127">
        <f>'５月３，４日申込入力シート'!Z18</f>
        <v>0</v>
      </c>
      <c r="Q24" s="269"/>
      <c r="R24" s="263"/>
      <c r="S24" s="266"/>
    </row>
    <row r="26" spans="1:19" ht="14.25" customHeight="1">
      <c r="A26" s="237" t="s">
        <v>248</v>
      </c>
      <c r="B26" s="238"/>
      <c r="C26" s="43" t="s">
        <v>252</v>
      </c>
      <c r="D26" s="41"/>
      <c r="E26" s="50"/>
      <c r="F26" s="42" t="s">
        <v>247</v>
      </c>
      <c r="P26" s="119"/>
      <c r="Q26" s="119"/>
      <c r="R26" s="119"/>
      <c r="S26" s="119"/>
    </row>
    <row r="27" spans="1:24" ht="14.25" customHeight="1">
      <c r="A27" s="281" t="s">
        <v>253</v>
      </c>
      <c r="B27" s="282"/>
      <c r="C27" s="73">
        <f>'５月３，４日申込入力シート'!Q25</f>
        <v>0</v>
      </c>
      <c r="D27" s="66" t="s">
        <v>256</v>
      </c>
      <c r="E27" s="77"/>
      <c r="F27" s="28">
        <f>C27*600</f>
        <v>0</v>
      </c>
      <c r="I27" s="277" t="s">
        <v>211</v>
      </c>
      <c r="J27" s="277"/>
      <c r="K27" s="280"/>
      <c r="L27" s="280"/>
      <c r="M27" s="280"/>
      <c r="N27" s="280"/>
      <c r="O27" s="280"/>
      <c r="P27" s="280"/>
      <c r="Q27" s="280"/>
      <c r="R27" s="59"/>
      <c r="T27" s="298" t="s">
        <v>269</v>
      </c>
      <c r="U27" s="298"/>
      <c r="V27" s="298"/>
      <c r="W27" s="298"/>
      <c r="X27" s="298"/>
    </row>
    <row r="28" spans="1:24" ht="13.5">
      <c r="A28" s="281" t="s">
        <v>254</v>
      </c>
      <c r="B28" s="282"/>
      <c r="C28" s="73">
        <f>'５月３，４日申込入力シート'!C23+'５月３，４日申込入力シート'!C25</f>
        <v>0</v>
      </c>
      <c r="D28" s="66" t="s">
        <v>256</v>
      </c>
      <c r="E28" s="77"/>
      <c r="F28" s="28">
        <f>C28*800</f>
        <v>0</v>
      </c>
      <c r="I28" s="277"/>
      <c r="J28" s="277"/>
      <c r="K28" s="280"/>
      <c r="L28" s="280"/>
      <c r="M28" s="280"/>
      <c r="N28" s="280"/>
      <c r="O28" s="280"/>
      <c r="P28" s="280"/>
      <c r="Q28" s="280"/>
      <c r="R28" s="59"/>
      <c r="T28" s="298"/>
      <c r="U28" s="298"/>
      <c r="V28" s="298"/>
      <c r="W28" s="298"/>
      <c r="X28" s="298"/>
    </row>
    <row r="29" spans="1:24" ht="14.25">
      <c r="A29" s="283" t="s">
        <v>255</v>
      </c>
      <c r="B29" s="284"/>
      <c r="C29" s="74">
        <f>'５月３，４日申込入力シート'!C24+'５月３，４日申込入力シート'!C26</f>
        <v>0</v>
      </c>
      <c r="D29" s="67" t="s">
        <v>257</v>
      </c>
      <c r="E29" s="78"/>
      <c r="F29" s="19">
        <f>C29*1600</f>
        <v>0</v>
      </c>
      <c r="I29" s="277" t="s">
        <v>246</v>
      </c>
      <c r="J29" s="277"/>
      <c r="K29" s="278"/>
      <c r="L29" s="278"/>
      <c r="M29" s="278"/>
      <c r="N29" s="278"/>
      <c r="O29" s="278"/>
      <c r="P29" s="278"/>
      <c r="Q29" s="278"/>
      <c r="R29" s="81"/>
      <c r="S29" s="279" t="s">
        <v>235</v>
      </c>
      <c r="T29" s="299" t="s">
        <v>270</v>
      </c>
      <c r="U29" s="299"/>
      <c r="V29" s="299"/>
      <c r="W29" s="299"/>
      <c r="X29" s="90"/>
    </row>
    <row r="30" spans="1:24" ht="14.25">
      <c r="A30" s="274" t="s">
        <v>249</v>
      </c>
      <c r="B30" s="275"/>
      <c r="C30" s="275"/>
      <c r="D30" s="276"/>
      <c r="E30" s="63"/>
      <c r="F30" s="62">
        <f>F27+F28+F29</f>
        <v>0</v>
      </c>
      <c r="I30" s="277"/>
      <c r="J30" s="277"/>
      <c r="K30" s="278"/>
      <c r="L30" s="278"/>
      <c r="M30" s="278"/>
      <c r="N30" s="278"/>
      <c r="O30" s="278"/>
      <c r="P30" s="278"/>
      <c r="Q30" s="278"/>
      <c r="R30" s="81"/>
      <c r="S30" s="279"/>
      <c r="T30" s="299"/>
      <c r="U30" s="299"/>
      <c r="V30" s="299"/>
      <c r="W30" s="299"/>
      <c r="X30" s="90"/>
    </row>
    <row r="31" spans="1:9" ht="13.5" customHeight="1">
      <c r="A31" s="273" t="s">
        <v>258</v>
      </c>
      <c r="B31" s="273"/>
      <c r="C31" s="273"/>
      <c r="D31" s="273"/>
      <c r="E31" s="273"/>
      <c r="F31" s="273"/>
      <c r="G31" s="273"/>
      <c r="H31" s="273"/>
      <c r="I31" s="273"/>
    </row>
    <row r="32" ht="13.5">
      <c r="C32" s="61"/>
    </row>
    <row r="33" spans="1:19" ht="13.5">
      <c r="A33" s="297" t="s">
        <v>260</v>
      </c>
      <c r="B33" s="297"/>
      <c r="C33" s="297"/>
      <c r="D33" s="297"/>
      <c r="E33" s="297"/>
      <c r="F33" s="297"/>
      <c r="G33" s="297"/>
      <c r="H33" s="297"/>
      <c r="I33" s="297"/>
      <c r="J33" s="297"/>
      <c r="K33" s="297"/>
      <c r="L33" s="297"/>
      <c r="M33" s="297"/>
      <c r="N33" s="297"/>
      <c r="O33" s="297"/>
      <c r="P33" s="297"/>
      <c r="Q33" s="297"/>
      <c r="R33" s="297"/>
      <c r="S33" s="297"/>
    </row>
    <row r="34" spans="1:19" ht="13.5">
      <c r="A34" s="297"/>
      <c r="B34" s="297"/>
      <c r="C34" s="297"/>
      <c r="D34" s="297"/>
      <c r="E34" s="297"/>
      <c r="F34" s="297"/>
      <c r="G34" s="297"/>
      <c r="H34" s="297"/>
      <c r="I34" s="297"/>
      <c r="J34" s="297"/>
      <c r="K34" s="297"/>
      <c r="L34" s="297"/>
      <c r="M34" s="297"/>
      <c r="N34" s="297"/>
      <c r="O34" s="297"/>
      <c r="P34" s="297"/>
      <c r="Q34" s="297"/>
      <c r="R34" s="297"/>
      <c r="S34" s="297"/>
    </row>
    <row r="35" spans="1:19" ht="13.5">
      <c r="A35" s="297"/>
      <c r="B35" s="297"/>
      <c r="C35" s="297"/>
      <c r="D35" s="297"/>
      <c r="E35" s="297"/>
      <c r="F35" s="297"/>
      <c r="G35" s="297"/>
      <c r="H35" s="297"/>
      <c r="I35" s="297"/>
      <c r="J35" s="297"/>
      <c r="K35" s="297"/>
      <c r="L35" s="297"/>
      <c r="M35" s="297"/>
      <c r="N35" s="297"/>
      <c r="O35" s="297"/>
      <c r="P35" s="297"/>
      <c r="Q35" s="297"/>
      <c r="R35" s="297"/>
      <c r="S35" s="297"/>
    </row>
    <row r="36" spans="1:19" ht="13.5">
      <c r="A36" s="297"/>
      <c r="B36" s="297"/>
      <c r="C36" s="297"/>
      <c r="D36" s="297"/>
      <c r="E36" s="297"/>
      <c r="F36" s="297"/>
      <c r="G36" s="297"/>
      <c r="H36" s="297"/>
      <c r="I36" s="297"/>
      <c r="J36" s="297"/>
      <c r="K36" s="297"/>
      <c r="L36" s="297"/>
      <c r="M36" s="297"/>
      <c r="N36" s="297"/>
      <c r="O36" s="297"/>
      <c r="P36" s="297"/>
      <c r="Q36" s="297"/>
      <c r="R36" s="297"/>
      <c r="S36" s="297"/>
    </row>
  </sheetData>
  <sheetProtection/>
  <mergeCells count="109">
    <mergeCell ref="A33:S36"/>
    <mergeCell ref="T27:X28"/>
    <mergeCell ref="T29:W30"/>
    <mergeCell ref="D5:F5"/>
    <mergeCell ref="U10:Y16"/>
    <mergeCell ref="A1:S1"/>
    <mergeCell ref="D3:S3"/>
    <mergeCell ref="J5:K5"/>
    <mergeCell ref="M5:S5"/>
    <mergeCell ref="A4:C4"/>
    <mergeCell ref="A3:C3"/>
    <mergeCell ref="A5:C5"/>
    <mergeCell ref="D7:I7"/>
    <mergeCell ref="N7:S7"/>
    <mergeCell ref="A7:C7"/>
    <mergeCell ref="K7:M7"/>
    <mergeCell ref="S29:S30"/>
    <mergeCell ref="K27:Q28"/>
    <mergeCell ref="A27:B27"/>
    <mergeCell ref="A28:B28"/>
    <mergeCell ref="A29:B29"/>
    <mergeCell ref="D4:S4"/>
    <mergeCell ref="A31:I31"/>
    <mergeCell ref="E13:E14"/>
    <mergeCell ref="A30:D30"/>
    <mergeCell ref="I29:J30"/>
    <mergeCell ref="I27:J28"/>
    <mergeCell ref="K29:Q30"/>
    <mergeCell ref="D9:D10"/>
    <mergeCell ref="E9:E10"/>
    <mergeCell ref="D11:D12"/>
    <mergeCell ref="E11:E12"/>
    <mergeCell ref="D13:D14"/>
    <mergeCell ref="K23:L24"/>
    <mergeCell ref="D19:D20"/>
    <mergeCell ref="E19:E20"/>
    <mergeCell ref="G19:G20"/>
    <mergeCell ref="H19:H20"/>
    <mergeCell ref="I19:I20"/>
    <mergeCell ref="D15:D16"/>
    <mergeCell ref="E15:E16"/>
    <mergeCell ref="D17:D18"/>
    <mergeCell ref="E17:E18"/>
    <mergeCell ref="G17:G18"/>
    <mergeCell ref="D21:D22"/>
    <mergeCell ref="E21:E22"/>
    <mergeCell ref="G21:G22"/>
    <mergeCell ref="H21:H22"/>
    <mergeCell ref="I21:I22"/>
    <mergeCell ref="D23:D24"/>
    <mergeCell ref="E23:E24"/>
    <mergeCell ref="G23:G24"/>
    <mergeCell ref="H23:H24"/>
    <mergeCell ref="I23:I24"/>
    <mergeCell ref="N19:N20"/>
    <mergeCell ref="O19:O20"/>
    <mergeCell ref="N9:N10"/>
    <mergeCell ref="O9:O10"/>
    <mergeCell ref="N11:N12"/>
    <mergeCell ref="O11:O12"/>
    <mergeCell ref="N13:N14"/>
    <mergeCell ref="O13:O14"/>
    <mergeCell ref="N21:N22"/>
    <mergeCell ref="O21:O22"/>
    <mergeCell ref="N23:N24"/>
    <mergeCell ref="O23:O24"/>
    <mergeCell ref="Q17:Q18"/>
    <mergeCell ref="Q19:Q20"/>
    <mergeCell ref="Q21:Q22"/>
    <mergeCell ref="Q23:Q24"/>
    <mergeCell ref="N17:N18"/>
    <mergeCell ref="O17:O18"/>
    <mergeCell ref="R19:R20"/>
    <mergeCell ref="R21:R22"/>
    <mergeCell ref="R23:R24"/>
    <mergeCell ref="S17:S18"/>
    <mergeCell ref="S19:S20"/>
    <mergeCell ref="S21:S22"/>
    <mergeCell ref="S23:S24"/>
    <mergeCell ref="F15:H16"/>
    <mergeCell ref="P9:R10"/>
    <mergeCell ref="P11:R12"/>
    <mergeCell ref="P13:R14"/>
    <mergeCell ref="P15:R16"/>
    <mergeCell ref="R17:R18"/>
    <mergeCell ref="N15:N16"/>
    <mergeCell ref="O15:O16"/>
    <mergeCell ref="I17:I18"/>
    <mergeCell ref="H17:H18"/>
    <mergeCell ref="K21:L22"/>
    <mergeCell ref="A9:B10"/>
    <mergeCell ref="A11:B12"/>
    <mergeCell ref="A13:B14"/>
    <mergeCell ref="A15:B16"/>
    <mergeCell ref="A17:B18"/>
    <mergeCell ref="A19:B20"/>
    <mergeCell ref="F9:H10"/>
    <mergeCell ref="F11:H12"/>
    <mergeCell ref="F13:H14"/>
    <mergeCell ref="A26:B26"/>
    <mergeCell ref="A21:B22"/>
    <mergeCell ref="A23:B24"/>
    <mergeCell ref="A8:B8"/>
    <mergeCell ref="K9:L10"/>
    <mergeCell ref="K11:L12"/>
    <mergeCell ref="K13:L14"/>
    <mergeCell ref="K15:L16"/>
    <mergeCell ref="K17:L18"/>
    <mergeCell ref="K19:L20"/>
  </mergeCells>
  <printOptions/>
  <pageMargins left="0.21" right="0.12" top="0.53" bottom="0.21" header="0.31496062992125984" footer="0.1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BP109"/>
  <sheetViews>
    <sheetView zoomScale="70" zoomScaleNormal="70" zoomScalePageLayoutView="0" workbookViewId="0" topLeftCell="A1">
      <selection activeCell="A2" sqref="A2"/>
    </sheetView>
  </sheetViews>
  <sheetFormatPr defaultColWidth="9.140625" defaultRowHeight="15"/>
  <cols>
    <col min="2" max="2" width="29.28125" style="0" customWidth="1"/>
    <col min="3" max="3" width="7.8515625" style="0" customWidth="1"/>
    <col min="4" max="35" width="10.00390625" style="0" customWidth="1"/>
  </cols>
  <sheetData>
    <row r="1" spans="2:18" ht="26.25" customHeight="1">
      <c r="B1" s="212" t="s">
        <v>340</v>
      </c>
      <c r="C1" s="212"/>
      <c r="D1" s="212"/>
      <c r="E1" s="212"/>
      <c r="F1" s="212"/>
      <c r="G1" s="212"/>
      <c r="H1" s="212"/>
      <c r="I1" s="212"/>
      <c r="J1" s="212"/>
      <c r="K1" s="212"/>
      <c r="L1" s="212"/>
      <c r="M1" s="212"/>
      <c r="N1" s="212"/>
      <c r="O1" s="212"/>
      <c r="P1" s="212"/>
      <c r="Q1" s="212"/>
      <c r="R1" s="212"/>
    </row>
    <row r="2" spans="2:12" ht="15.75" customHeight="1">
      <c r="B2" s="21"/>
      <c r="C2" s="21"/>
      <c r="D2" s="21"/>
      <c r="E2" s="21"/>
      <c r="F2" s="21"/>
      <c r="G2" s="21"/>
      <c r="H2" s="21"/>
      <c r="I2" s="21"/>
      <c r="J2" s="21"/>
      <c r="K2" s="21"/>
      <c r="L2" s="21"/>
    </row>
    <row r="3" spans="2:21" ht="26.25" customHeight="1">
      <c r="B3" s="205" t="s">
        <v>263</v>
      </c>
      <c r="C3" s="206"/>
      <c r="D3" s="206"/>
      <c r="E3" s="206"/>
      <c r="F3" s="206"/>
      <c r="G3" s="206"/>
      <c r="H3" s="206"/>
      <c r="I3" s="206"/>
      <c r="J3" s="206"/>
      <c r="K3" s="206"/>
      <c r="L3" s="206"/>
      <c r="M3" s="206"/>
      <c r="N3" s="206"/>
      <c r="O3" s="206"/>
      <c r="P3" s="206"/>
      <c r="Q3" s="206"/>
      <c r="R3" s="206"/>
      <c r="S3" s="206"/>
      <c r="T3" s="206"/>
      <c r="U3" s="206"/>
    </row>
    <row r="5" spans="2:10" ht="21" customHeight="1">
      <c r="B5" s="191" t="s">
        <v>282</v>
      </c>
      <c r="C5" s="192"/>
      <c r="D5" s="8"/>
      <c r="E5" s="193"/>
      <c r="F5" s="194"/>
      <c r="G5" s="194"/>
      <c r="H5" s="194"/>
      <c r="I5" s="195"/>
      <c r="J5" s="20" t="s">
        <v>262</v>
      </c>
    </row>
    <row r="6" spans="2:10" ht="21" customHeight="1">
      <c r="B6" s="172" t="s">
        <v>281</v>
      </c>
      <c r="C6" s="173"/>
      <c r="D6" s="226" t="e">
        <f>VLOOKUP(D5,'学校番号一覧'!A2:D100,2,FALSE)</f>
        <v>#N/A</v>
      </c>
      <c r="E6" s="227"/>
      <c r="F6" s="227"/>
      <c r="G6" s="227"/>
      <c r="H6" s="227"/>
      <c r="I6" s="228"/>
      <c r="J6" s="75" t="s">
        <v>261</v>
      </c>
    </row>
    <row r="7" spans="2:10" ht="21" customHeight="1">
      <c r="B7" s="198" t="s">
        <v>283</v>
      </c>
      <c r="C7" s="199"/>
      <c r="D7" s="226" t="e">
        <f>VLOOKUP(D5,'学校番号一覧'!A2:D100,4,FALSE)</f>
        <v>#N/A</v>
      </c>
      <c r="E7" s="227"/>
      <c r="F7" s="227"/>
      <c r="G7" s="227"/>
      <c r="H7" s="227"/>
      <c r="I7" s="228"/>
      <c r="J7" s="75" t="s">
        <v>298</v>
      </c>
    </row>
    <row r="8" spans="2:10" ht="21" customHeight="1">
      <c r="B8" s="198" t="s">
        <v>268</v>
      </c>
      <c r="C8" s="199"/>
      <c r="D8" s="178"/>
      <c r="E8" s="179"/>
      <c r="F8" s="179"/>
      <c r="G8" s="179"/>
      <c r="H8" s="179"/>
      <c r="I8" s="180"/>
      <c r="J8" s="75"/>
    </row>
    <row r="9" spans="2:10" ht="21" customHeight="1">
      <c r="B9" s="198" t="s">
        <v>271</v>
      </c>
      <c r="C9" s="199"/>
      <c r="D9" s="178"/>
      <c r="E9" s="179"/>
      <c r="F9" s="179"/>
      <c r="G9" s="179"/>
      <c r="H9" s="179"/>
      <c r="I9" s="180"/>
      <c r="J9" s="75" t="s">
        <v>272</v>
      </c>
    </row>
    <row r="10" spans="2:10" ht="21" customHeight="1">
      <c r="B10" s="172" t="s">
        <v>250</v>
      </c>
      <c r="C10" s="173"/>
      <c r="D10" s="214"/>
      <c r="E10" s="215"/>
      <c r="F10" s="215"/>
      <c r="G10" s="215"/>
      <c r="H10" s="215"/>
      <c r="I10" s="216"/>
      <c r="J10" s="20" t="s">
        <v>273</v>
      </c>
    </row>
    <row r="11" spans="2:10" ht="21" customHeight="1">
      <c r="B11" s="158" t="s">
        <v>251</v>
      </c>
      <c r="C11" s="213"/>
      <c r="D11" s="217"/>
      <c r="E11" s="218"/>
      <c r="F11" s="218"/>
      <c r="G11" s="218"/>
      <c r="H11" s="218"/>
      <c r="I11" s="219"/>
      <c r="J11" s="20" t="s">
        <v>274</v>
      </c>
    </row>
    <row r="12" ht="21" customHeight="1"/>
    <row r="13" ht="21" customHeight="1">
      <c r="D13" s="75" t="s">
        <v>287</v>
      </c>
    </row>
    <row r="14" ht="21" customHeight="1">
      <c r="D14" s="20" t="s">
        <v>119</v>
      </c>
    </row>
    <row r="15" spans="4:68" ht="21" customHeight="1">
      <c r="D15" s="20" t="s">
        <v>120</v>
      </c>
      <c r="AO15" s="99"/>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1"/>
    </row>
    <row r="16" spans="4:68" ht="21" customHeight="1">
      <c r="D16" s="20" t="s">
        <v>121</v>
      </c>
      <c r="AO16" s="102"/>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03"/>
    </row>
    <row r="17" spans="2:68" ht="21" customHeight="1">
      <c r="B17" s="313" t="s">
        <v>286</v>
      </c>
      <c r="C17" s="313"/>
      <c r="D17" s="20"/>
      <c r="AO17" s="102"/>
      <c r="AP17" s="1"/>
      <c r="AQ17" s="1"/>
      <c r="AR17" s="1"/>
      <c r="AS17" s="1"/>
      <c r="AT17" s="1"/>
      <c r="AU17" s="1"/>
      <c r="AV17" s="1"/>
      <c r="AW17" s="1"/>
      <c r="AX17" s="1"/>
      <c r="AY17" s="1" t="s">
        <v>336</v>
      </c>
      <c r="AZ17" s="1"/>
      <c r="BA17" s="1"/>
      <c r="BB17" s="1"/>
      <c r="BC17" s="1"/>
      <c r="BD17" s="1"/>
      <c r="BE17" s="1"/>
      <c r="BF17" s="1"/>
      <c r="BG17" s="1"/>
      <c r="BH17" s="1"/>
      <c r="BI17" s="1"/>
      <c r="BJ17" s="1"/>
      <c r="BK17" s="1"/>
      <c r="BL17" s="1"/>
      <c r="BM17" s="1"/>
      <c r="BN17" s="1"/>
      <c r="BO17" s="1"/>
      <c r="BP17" s="103"/>
    </row>
    <row r="18" spans="1:68" ht="21" customHeight="1">
      <c r="A18">
        <v>1</v>
      </c>
      <c r="B18" s="88"/>
      <c r="C18" s="60" t="s">
        <v>284</v>
      </c>
      <c r="D18" s="183" t="s">
        <v>104</v>
      </c>
      <c r="E18" s="184"/>
      <c r="F18" s="184"/>
      <c r="G18" s="185"/>
      <c r="H18" s="154" t="s">
        <v>105</v>
      </c>
      <c r="I18" s="155"/>
      <c r="J18" s="155"/>
      <c r="K18" s="155"/>
      <c r="L18" s="155"/>
      <c r="M18" s="155"/>
      <c r="N18" s="155"/>
      <c r="O18" s="156"/>
      <c r="P18" s="186" t="s">
        <v>106</v>
      </c>
      <c r="Q18" s="187"/>
      <c r="R18" s="187"/>
      <c r="S18" s="188"/>
      <c r="T18" s="169" t="s">
        <v>107</v>
      </c>
      <c r="U18" s="170"/>
      <c r="V18" s="170"/>
      <c r="W18" s="170"/>
      <c r="X18" s="170"/>
      <c r="Y18" s="170"/>
      <c r="Z18" s="170"/>
      <c r="AA18" s="171"/>
      <c r="AO18" s="102"/>
      <c r="AP18" s="1"/>
      <c r="AQ18" s="1"/>
      <c r="AR18" s="1"/>
      <c r="AS18" s="1"/>
      <c r="AT18" s="1"/>
      <c r="AU18" s="1"/>
      <c r="AV18" s="1"/>
      <c r="AW18" s="1"/>
      <c r="AX18" s="1"/>
      <c r="AY18" s="1" t="s">
        <v>337</v>
      </c>
      <c r="AZ18" s="1"/>
      <c r="BA18" s="1"/>
      <c r="BB18" s="1"/>
      <c r="BC18" s="1"/>
      <c r="BD18" s="1" t="s">
        <v>338</v>
      </c>
      <c r="BE18" s="1"/>
      <c r="BF18" s="1"/>
      <c r="BG18" s="1"/>
      <c r="BH18" s="1"/>
      <c r="BI18" s="1"/>
      <c r="BJ18" s="1"/>
      <c r="BK18" s="1"/>
      <c r="BL18" s="1"/>
      <c r="BM18" s="1"/>
      <c r="BN18" s="1"/>
      <c r="BO18" s="1"/>
      <c r="BP18" s="103"/>
    </row>
    <row r="19" spans="2:68" s="5" customFormat="1" ht="21" customHeight="1">
      <c r="B19" s="229" t="s">
        <v>278</v>
      </c>
      <c r="C19" s="230"/>
      <c r="D19" s="53" t="s">
        <v>87</v>
      </c>
      <c r="E19" s="51" t="s">
        <v>88</v>
      </c>
      <c r="F19" s="51" t="s">
        <v>89</v>
      </c>
      <c r="G19" s="52" t="s">
        <v>90</v>
      </c>
      <c r="H19" s="165" t="s">
        <v>91</v>
      </c>
      <c r="I19" s="166"/>
      <c r="J19" s="166" t="s">
        <v>92</v>
      </c>
      <c r="K19" s="166"/>
      <c r="L19" s="166" t="s">
        <v>93</v>
      </c>
      <c r="M19" s="166"/>
      <c r="N19" s="166" t="s">
        <v>94</v>
      </c>
      <c r="O19" s="168"/>
      <c r="P19" s="53" t="s">
        <v>96</v>
      </c>
      <c r="Q19" s="51" t="s">
        <v>97</v>
      </c>
      <c r="R19" s="51" t="s">
        <v>98</v>
      </c>
      <c r="S19" s="52" t="s">
        <v>99</v>
      </c>
      <c r="T19" s="165" t="s">
        <v>100</v>
      </c>
      <c r="U19" s="166"/>
      <c r="V19" s="166" t="s">
        <v>101</v>
      </c>
      <c r="W19" s="166"/>
      <c r="X19" s="166" t="s">
        <v>102</v>
      </c>
      <c r="Y19" s="166"/>
      <c r="Z19" s="166" t="s">
        <v>103</v>
      </c>
      <c r="AA19" s="167"/>
      <c r="AO19" s="104"/>
      <c r="AP19" s="2" t="s">
        <v>86</v>
      </c>
      <c r="AQ19" s="2" t="s">
        <v>330</v>
      </c>
      <c r="AR19" s="2" t="s">
        <v>331</v>
      </c>
      <c r="AS19" s="2" t="s">
        <v>332</v>
      </c>
      <c r="AT19" s="2" t="s">
        <v>333</v>
      </c>
      <c r="AU19" s="2" t="s">
        <v>329</v>
      </c>
      <c r="AV19" s="2" t="s">
        <v>328</v>
      </c>
      <c r="AW19" s="2" t="s">
        <v>334</v>
      </c>
      <c r="AX19" s="2" t="s">
        <v>327</v>
      </c>
      <c r="AY19" s="2" t="s">
        <v>335</v>
      </c>
      <c r="AZ19" s="2" t="s">
        <v>87</v>
      </c>
      <c r="BA19" s="2" t="s">
        <v>88</v>
      </c>
      <c r="BB19" s="2" t="s">
        <v>89</v>
      </c>
      <c r="BC19" s="2" t="s">
        <v>90</v>
      </c>
      <c r="BD19" s="2" t="s">
        <v>91</v>
      </c>
      <c r="BE19" s="2" t="s">
        <v>92</v>
      </c>
      <c r="BF19" s="2" t="s">
        <v>93</v>
      </c>
      <c r="BG19" s="2" t="s">
        <v>94</v>
      </c>
      <c r="BH19" s="2" t="s">
        <v>96</v>
      </c>
      <c r="BI19" s="2" t="s">
        <v>97</v>
      </c>
      <c r="BJ19" s="2" t="s">
        <v>98</v>
      </c>
      <c r="BK19" s="2" t="s">
        <v>99</v>
      </c>
      <c r="BL19" s="2" t="s">
        <v>100</v>
      </c>
      <c r="BM19" s="2" t="s">
        <v>101</v>
      </c>
      <c r="BN19" s="2" t="s">
        <v>102</v>
      </c>
      <c r="BO19" s="2" t="s">
        <v>103</v>
      </c>
      <c r="BP19" s="105"/>
    </row>
    <row r="20" spans="2:68" ht="21" customHeight="1">
      <c r="B20" s="181"/>
      <c r="C20" s="182"/>
      <c r="D20" s="9"/>
      <c r="E20" s="7"/>
      <c r="F20" s="7"/>
      <c r="G20" s="10"/>
      <c r="H20" s="9"/>
      <c r="I20" s="7"/>
      <c r="J20" s="7"/>
      <c r="K20" s="7"/>
      <c r="L20" s="7"/>
      <c r="M20" s="7"/>
      <c r="N20" s="7"/>
      <c r="O20" s="26"/>
      <c r="P20" s="9"/>
      <c r="Q20" s="7"/>
      <c r="R20" s="7"/>
      <c r="S20" s="10"/>
      <c r="T20" s="9"/>
      <c r="U20" s="7"/>
      <c r="V20" s="7"/>
      <c r="W20" s="7"/>
      <c r="X20" s="7"/>
      <c r="Y20" s="7"/>
      <c r="Z20" s="7"/>
      <c r="AA20" s="10"/>
      <c r="AO20" s="102"/>
      <c r="AP20" s="1" t="str">
        <f>B18&amp;C18</f>
        <v>中学校</v>
      </c>
      <c r="AQ20" s="1"/>
      <c r="AR20" s="1"/>
      <c r="AS20" s="1"/>
      <c r="AT20" s="1"/>
      <c r="AU20" s="1">
        <f>N52</f>
        <v>0</v>
      </c>
      <c r="AV20" s="1">
        <f>O52</f>
        <v>0</v>
      </c>
      <c r="AW20" s="1">
        <f>P52</f>
        <v>0</v>
      </c>
      <c r="AX20" s="1">
        <f>AU20+AV20+AW20</f>
        <v>0</v>
      </c>
      <c r="AY20" s="1" t="str">
        <f>AY17&amp;B20&amp;AY18</f>
        <v>()</v>
      </c>
      <c r="AZ20" s="1" t="str">
        <f>D20&amp;AY20&amp;1</f>
        <v>()1</v>
      </c>
      <c r="BA20" s="1" t="str">
        <f>E20&amp;AY20&amp;2</f>
        <v>()2</v>
      </c>
      <c r="BB20" s="1" t="str">
        <f>F20&amp;AY20&amp;3</f>
        <v>()3</v>
      </c>
      <c r="BC20" s="1" t="str">
        <f>G20&amp;AY20&amp;4</f>
        <v>()4</v>
      </c>
      <c r="BD20" s="1" t="str">
        <f>H20&amp;BD18&amp;I20&amp;AY20&amp;1</f>
        <v>･()1</v>
      </c>
      <c r="BE20" s="1" t="str">
        <f>J20&amp;BD18&amp;K20&amp;AY20&amp;2</f>
        <v>･()2</v>
      </c>
      <c r="BF20" s="1" t="str">
        <f>L20&amp;BD18&amp;M20&amp;AY20&amp;3</f>
        <v>･()3</v>
      </c>
      <c r="BG20" s="1" t="str">
        <f>N20&amp;BD18&amp;O20&amp;AY20&amp;4</f>
        <v>･()4</v>
      </c>
      <c r="BH20" s="1" t="str">
        <f>P20&amp;AY20&amp;1</f>
        <v>()1</v>
      </c>
      <c r="BI20" s="1" t="str">
        <f>Q20&amp;AY20&amp;2</f>
        <v>()2</v>
      </c>
      <c r="BJ20" s="1" t="str">
        <f>R20&amp;AY20&amp;3</f>
        <v>()3</v>
      </c>
      <c r="BK20" s="1" t="str">
        <f>S20&amp;AY20&amp;4</f>
        <v>()4</v>
      </c>
      <c r="BL20" s="1" t="str">
        <f>T20&amp;BD18&amp;U20&amp;AY20&amp;1</f>
        <v>･()1</v>
      </c>
      <c r="BM20" s="1" t="str">
        <f>V20&amp;BD18&amp;W20&amp;AY20&amp;2</f>
        <v>･()2</v>
      </c>
      <c r="BN20" s="1" t="str">
        <f>X20&amp;BD18&amp;Y20&amp;AY20&amp;3</f>
        <v>･()3</v>
      </c>
      <c r="BO20" s="1" t="str">
        <f>Z20&amp;BD18&amp;AA20&amp;AY20&amp;4</f>
        <v>･()4</v>
      </c>
      <c r="BP20" s="103"/>
    </row>
    <row r="21" spans="2:68" ht="21" customHeight="1">
      <c r="B21" s="133" t="s">
        <v>357</v>
      </c>
      <c r="C21" s="134"/>
      <c r="D21" s="109"/>
      <c r="E21" s="110"/>
      <c r="F21" s="110"/>
      <c r="G21" s="111"/>
      <c r="H21" s="109"/>
      <c r="I21" s="110"/>
      <c r="J21" s="110"/>
      <c r="K21" s="110"/>
      <c r="L21" s="110"/>
      <c r="M21" s="110"/>
      <c r="N21" s="110"/>
      <c r="O21" s="112"/>
      <c r="P21" s="109"/>
      <c r="Q21" s="110"/>
      <c r="R21" s="110"/>
      <c r="S21" s="111"/>
      <c r="T21" s="109"/>
      <c r="U21" s="110"/>
      <c r="V21" s="110"/>
      <c r="W21" s="110"/>
      <c r="X21" s="110"/>
      <c r="Y21" s="110"/>
      <c r="Z21" s="110"/>
      <c r="AA21" s="111"/>
      <c r="AO21" s="102"/>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03"/>
    </row>
    <row r="22" spans="2:68" ht="21" customHeight="1">
      <c r="B22" s="189" t="s">
        <v>95</v>
      </c>
      <c r="C22" s="190"/>
      <c r="D22" s="11"/>
      <c r="E22" s="12"/>
      <c r="F22" s="12"/>
      <c r="G22" s="13"/>
      <c r="H22" s="11"/>
      <c r="I22" s="12"/>
      <c r="J22" s="12"/>
      <c r="K22" s="12"/>
      <c r="L22" s="12"/>
      <c r="M22" s="12"/>
      <c r="N22" s="12"/>
      <c r="O22" s="27"/>
      <c r="P22" s="11"/>
      <c r="Q22" s="12"/>
      <c r="R22" s="12"/>
      <c r="S22" s="13"/>
      <c r="T22" s="11"/>
      <c r="U22" s="12"/>
      <c r="V22" s="12"/>
      <c r="W22" s="12"/>
      <c r="X22" s="12"/>
      <c r="Y22" s="12"/>
      <c r="Z22" s="12"/>
      <c r="AA22" s="13"/>
      <c r="AO22" s="102"/>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03"/>
    </row>
    <row r="23" spans="2:68" ht="39.75" customHeight="1">
      <c r="B23" s="87" t="s">
        <v>285</v>
      </c>
      <c r="C23" s="58"/>
      <c r="O23" s="58"/>
      <c r="AO23" s="102"/>
      <c r="AP23" s="1"/>
      <c r="AQ23" s="1"/>
      <c r="AR23" s="1"/>
      <c r="AS23" s="1"/>
      <c r="AT23" s="1"/>
      <c r="AU23" s="1"/>
      <c r="AV23" s="1"/>
      <c r="AW23" s="1"/>
      <c r="AX23" s="1"/>
      <c r="AY23" s="1" t="s">
        <v>336</v>
      </c>
      <c r="AZ23" s="1"/>
      <c r="BA23" s="1"/>
      <c r="BB23" s="1"/>
      <c r="BC23" s="1"/>
      <c r="BD23" s="1"/>
      <c r="BE23" s="1"/>
      <c r="BF23" s="1"/>
      <c r="BG23" s="1"/>
      <c r="BH23" s="1"/>
      <c r="BI23" s="1"/>
      <c r="BJ23" s="1"/>
      <c r="BK23" s="1"/>
      <c r="BL23" s="1"/>
      <c r="BM23" s="1"/>
      <c r="BN23" s="1"/>
      <c r="BO23" s="1"/>
      <c r="BP23" s="103"/>
    </row>
    <row r="24" spans="1:68" ht="21" customHeight="1">
      <c r="A24">
        <v>2</v>
      </c>
      <c r="B24" s="88"/>
      <c r="C24" s="60" t="s">
        <v>284</v>
      </c>
      <c r="D24" s="183" t="s">
        <v>104</v>
      </c>
      <c r="E24" s="184"/>
      <c r="F24" s="184"/>
      <c r="G24" s="185"/>
      <c r="H24" s="154" t="s">
        <v>105</v>
      </c>
      <c r="I24" s="155"/>
      <c r="J24" s="155"/>
      <c r="K24" s="155"/>
      <c r="L24" s="155"/>
      <c r="M24" s="155"/>
      <c r="N24" s="155"/>
      <c r="O24" s="156"/>
      <c r="P24" s="186" t="s">
        <v>106</v>
      </c>
      <c r="Q24" s="187"/>
      <c r="R24" s="187"/>
      <c r="S24" s="188"/>
      <c r="T24" s="169" t="s">
        <v>107</v>
      </c>
      <c r="U24" s="170"/>
      <c r="V24" s="170"/>
      <c r="W24" s="170"/>
      <c r="X24" s="170"/>
      <c r="Y24" s="170"/>
      <c r="Z24" s="170"/>
      <c r="AA24" s="171"/>
      <c r="AO24" s="102"/>
      <c r="AP24" s="1"/>
      <c r="AQ24" s="1"/>
      <c r="AR24" s="1"/>
      <c r="AS24" s="1"/>
      <c r="AT24" s="1"/>
      <c r="AU24" s="1"/>
      <c r="AV24" s="1"/>
      <c r="AW24" s="1"/>
      <c r="AX24" s="1"/>
      <c r="AY24" s="1" t="s">
        <v>337</v>
      </c>
      <c r="AZ24" s="1"/>
      <c r="BA24" s="1"/>
      <c r="BB24" s="1"/>
      <c r="BC24" s="1"/>
      <c r="BD24" s="1" t="s">
        <v>338</v>
      </c>
      <c r="BE24" s="1"/>
      <c r="BF24" s="1"/>
      <c r="BG24" s="1"/>
      <c r="BH24" s="1"/>
      <c r="BI24" s="1"/>
      <c r="BJ24" s="1"/>
      <c r="BK24" s="1"/>
      <c r="BL24" s="1"/>
      <c r="BM24" s="1"/>
      <c r="BN24" s="1"/>
      <c r="BO24" s="1"/>
      <c r="BP24" s="103"/>
    </row>
    <row r="25" spans="2:68" ht="21" customHeight="1">
      <c r="B25" s="229" t="s">
        <v>278</v>
      </c>
      <c r="C25" s="230"/>
      <c r="D25" s="53" t="s">
        <v>87</v>
      </c>
      <c r="E25" s="51" t="s">
        <v>88</v>
      </c>
      <c r="F25" s="51" t="s">
        <v>89</v>
      </c>
      <c r="G25" s="52" t="s">
        <v>90</v>
      </c>
      <c r="H25" s="165" t="s">
        <v>91</v>
      </c>
      <c r="I25" s="166"/>
      <c r="J25" s="166" t="s">
        <v>92</v>
      </c>
      <c r="K25" s="166"/>
      <c r="L25" s="166" t="s">
        <v>93</v>
      </c>
      <c r="M25" s="166"/>
      <c r="N25" s="166" t="s">
        <v>94</v>
      </c>
      <c r="O25" s="168"/>
      <c r="P25" s="53" t="s">
        <v>96</v>
      </c>
      <c r="Q25" s="51" t="s">
        <v>97</v>
      </c>
      <c r="R25" s="51" t="s">
        <v>98</v>
      </c>
      <c r="S25" s="52" t="s">
        <v>99</v>
      </c>
      <c r="T25" s="165" t="s">
        <v>100</v>
      </c>
      <c r="U25" s="166"/>
      <c r="V25" s="166" t="s">
        <v>101</v>
      </c>
      <c r="W25" s="166"/>
      <c r="X25" s="166" t="s">
        <v>102</v>
      </c>
      <c r="Y25" s="166"/>
      <c r="Z25" s="166" t="s">
        <v>103</v>
      </c>
      <c r="AA25" s="167"/>
      <c r="AO25" s="102"/>
      <c r="AP25" s="2" t="s">
        <v>86</v>
      </c>
      <c r="AQ25" s="2" t="s">
        <v>330</v>
      </c>
      <c r="AR25" s="2" t="s">
        <v>331</v>
      </c>
      <c r="AS25" s="2" t="s">
        <v>332</v>
      </c>
      <c r="AT25" s="2" t="s">
        <v>333</v>
      </c>
      <c r="AU25" s="2" t="s">
        <v>329</v>
      </c>
      <c r="AV25" s="2" t="s">
        <v>328</v>
      </c>
      <c r="AW25" s="2" t="s">
        <v>334</v>
      </c>
      <c r="AX25" s="2" t="s">
        <v>327</v>
      </c>
      <c r="AY25" s="2" t="s">
        <v>335</v>
      </c>
      <c r="AZ25" s="2" t="s">
        <v>87</v>
      </c>
      <c r="BA25" s="2" t="s">
        <v>88</v>
      </c>
      <c r="BB25" s="2" t="s">
        <v>89</v>
      </c>
      <c r="BC25" s="2" t="s">
        <v>90</v>
      </c>
      <c r="BD25" s="2" t="s">
        <v>91</v>
      </c>
      <c r="BE25" s="2" t="s">
        <v>92</v>
      </c>
      <c r="BF25" s="2" t="s">
        <v>93</v>
      </c>
      <c r="BG25" s="2" t="s">
        <v>94</v>
      </c>
      <c r="BH25" s="2" t="s">
        <v>96</v>
      </c>
      <c r="BI25" s="2" t="s">
        <v>97</v>
      </c>
      <c r="BJ25" s="2" t="s">
        <v>98</v>
      </c>
      <c r="BK25" s="2" t="s">
        <v>99</v>
      </c>
      <c r="BL25" s="2" t="s">
        <v>100</v>
      </c>
      <c r="BM25" s="2" t="s">
        <v>101</v>
      </c>
      <c r="BN25" s="2" t="s">
        <v>102</v>
      </c>
      <c r="BO25" s="2" t="s">
        <v>103</v>
      </c>
      <c r="BP25" s="103"/>
    </row>
    <row r="26" spans="2:68" ht="21" customHeight="1">
      <c r="B26" s="181"/>
      <c r="C26" s="182"/>
      <c r="D26" s="9"/>
      <c r="E26" s="7"/>
      <c r="F26" s="7"/>
      <c r="G26" s="10"/>
      <c r="H26" s="9"/>
      <c r="I26" s="7"/>
      <c r="J26" s="7"/>
      <c r="K26" s="7"/>
      <c r="L26" s="7"/>
      <c r="M26" s="7"/>
      <c r="N26" s="7"/>
      <c r="O26" s="26"/>
      <c r="P26" s="9"/>
      <c r="Q26" s="7"/>
      <c r="R26" s="7"/>
      <c r="S26" s="10"/>
      <c r="T26" s="9"/>
      <c r="U26" s="7"/>
      <c r="V26" s="7"/>
      <c r="W26" s="7"/>
      <c r="X26" s="7"/>
      <c r="Y26" s="7"/>
      <c r="Z26" s="7"/>
      <c r="AA26" s="10"/>
      <c r="AO26" s="102"/>
      <c r="AP26" s="1" t="str">
        <f>B24&amp;C24</f>
        <v>中学校</v>
      </c>
      <c r="AQ26" s="1"/>
      <c r="AR26" s="1"/>
      <c r="AS26" s="1"/>
      <c r="AT26" s="1"/>
      <c r="AU26" s="1"/>
      <c r="AV26" s="1"/>
      <c r="AW26" s="1"/>
      <c r="AX26" s="1"/>
      <c r="AY26" s="1" t="str">
        <f>AY23&amp;B26&amp;AY24</f>
        <v>()</v>
      </c>
      <c r="AZ26" s="1" t="str">
        <f>D26&amp;AY26&amp;1</f>
        <v>()1</v>
      </c>
      <c r="BA26" s="1" t="str">
        <f>E26&amp;AY26&amp;2</f>
        <v>()2</v>
      </c>
      <c r="BB26" s="1" t="str">
        <f>F26&amp;AY26&amp;3</f>
        <v>()3</v>
      </c>
      <c r="BC26" s="1" t="str">
        <f>G26&amp;AY26&amp;4</f>
        <v>()4</v>
      </c>
      <c r="BD26" s="1" t="str">
        <f>H26&amp;BD24&amp;I26&amp;AY26&amp;1</f>
        <v>･()1</v>
      </c>
      <c r="BE26" s="1" t="str">
        <f>J26&amp;BD24&amp;K26&amp;AY26&amp;2</f>
        <v>･()2</v>
      </c>
      <c r="BF26" s="1" t="str">
        <f>L26&amp;BD24&amp;M26&amp;AY26&amp;3</f>
        <v>･()3</v>
      </c>
      <c r="BG26" s="1" t="str">
        <f>N26&amp;BD24&amp;O26&amp;AY26&amp;4</f>
        <v>･()4</v>
      </c>
      <c r="BH26" s="1" t="str">
        <f>P26&amp;AY26&amp;1</f>
        <v>()1</v>
      </c>
      <c r="BI26" s="1" t="str">
        <f>Q26&amp;AY26&amp;2</f>
        <v>()2</v>
      </c>
      <c r="BJ26" s="1" t="str">
        <f>R26&amp;AY26&amp;3</f>
        <v>()3</v>
      </c>
      <c r="BK26" s="1" t="str">
        <f>S26&amp;AY26&amp;4</f>
        <v>()4</v>
      </c>
      <c r="BL26" s="1" t="str">
        <f>T26&amp;BD24&amp;U26&amp;AY26&amp;1</f>
        <v>･()1</v>
      </c>
      <c r="BM26" s="1" t="str">
        <f>V26&amp;BD24&amp;W26&amp;AY26&amp;2</f>
        <v>･()2</v>
      </c>
      <c r="BN26" s="1" t="str">
        <f>X26&amp;BD24&amp;Y26&amp;AY26&amp;3</f>
        <v>･()3</v>
      </c>
      <c r="BO26" s="1" t="str">
        <f>Z26&amp;BD24&amp;AA26&amp;AY26&amp;4</f>
        <v>･()4</v>
      </c>
      <c r="BP26" s="103"/>
    </row>
    <row r="27" spans="2:68" ht="21" customHeight="1">
      <c r="B27" s="133" t="s">
        <v>357</v>
      </c>
      <c r="C27" s="134"/>
      <c r="D27" s="109"/>
      <c r="E27" s="110"/>
      <c r="F27" s="110"/>
      <c r="G27" s="111"/>
      <c r="H27" s="109"/>
      <c r="I27" s="110"/>
      <c r="J27" s="110"/>
      <c r="K27" s="110"/>
      <c r="L27" s="110"/>
      <c r="M27" s="110"/>
      <c r="N27" s="110"/>
      <c r="O27" s="112"/>
      <c r="P27" s="109"/>
      <c r="Q27" s="110"/>
      <c r="R27" s="110"/>
      <c r="S27" s="111"/>
      <c r="T27" s="109"/>
      <c r="U27" s="110"/>
      <c r="V27" s="110"/>
      <c r="W27" s="110"/>
      <c r="X27" s="110"/>
      <c r="Y27" s="110"/>
      <c r="Z27" s="110"/>
      <c r="AA27" s="111"/>
      <c r="AO27" s="102"/>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03"/>
    </row>
    <row r="28" spans="2:68" ht="21" customHeight="1">
      <c r="B28" s="189" t="s">
        <v>95</v>
      </c>
      <c r="C28" s="190"/>
      <c r="D28" s="11"/>
      <c r="E28" s="12"/>
      <c r="F28" s="12"/>
      <c r="G28" s="13"/>
      <c r="H28" s="11"/>
      <c r="I28" s="12"/>
      <c r="J28" s="12"/>
      <c r="K28" s="12"/>
      <c r="L28" s="12"/>
      <c r="M28" s="12"/>
      <c r="N28" s="12"/>
      <c r="O28" s="27"/>
      <c r="P28" s="11"/>
      <c r="Q28" s="12"/>
      <c r="R28" s="12"/>
      <c r="S28" s="13"/>
      <c r="T28" s="11"/>
      <c r="U28" s="12"/>
      <c r="V28" s="12"/>
      <c r="W28" s="12"/>
      <c r="X28" s="12"/>
      <c r="Y28" s="12"/>
      <c r="Z28" s="12"/>
      <c r="AA28" s="13"/>
      <c r="AO28" s="102"/>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03"/>
    </row>
    <row r="29" spans="2:68" ht="39.75" customHeight="1">
      <c r="B29" s="75"/>
      <c r="C29" s="58"/>
      <c r="O29" s="58"/>
      <c r="AO29" s="102"/>
      <c r="AP29" s="1"/>
      <c r="AQ29" s="1"/>
      <c r="AR29" s="1"/>
      <c r="AS29" s="1"/>
      <c r="AT29" s="1"/>
      <c r="AU29" s="1"/>
      <c r="AV29" s="1"/>
      <c r="AW29" s="1"/>
      <c r="AX29" s="1"/>
      <c r="AY29" s="1" t="s">
        <v>336</v>
      </c>
      <c r="AZ29" s="1"/>
      <c r="BA29" s="1"/>
      <c r="BB29" s="1"/>
      <c r="BC29" s="1"/>
      <c r="BD29" s="1"/>
      <c r="BE29" s="1"/>
      <c r="BF29" s="1"/>
      <c r="BG29" s="1"/>
      <c r="BH29" s="1"/>
      <c r="BI29" s="1"/>
      <c r="BJ29" s="1"/>
      <c r="BK29" s="1"/>
      <c r="BL29" s="1"/>
      <c r="BM29" s="1"/>
      <c r="BN29" s="1"/>
      <c r="BO29" s="1"/>
      <c r="BP29" s="103"/>
    </row>
    <row r="30" spans="1:68" ht="21" customHeight="1">
      <c r="A30">
        <v>3</v>
      </c>
      <c r="B30" s="88"/>
      <c r="C30" s="60" t="s">
        <v>284</v>
      </c>
      <c r="D30" s="183" t="s">
        <v>104</v>
      </c>
      <c r="E30" s="184"/>
      <c r="F30" s="184"/>
      <c r="G30" s="185"/>
      <c r="H30" s="154" t="s">
        <v>105</v>
      </c>
      <c r="I30" s="155"/>
      <c r="J30" s="155"/>
      <c r="K30" s="155"/>
      <c r="L30" s="155"/>
      <c r="M30" s="155"/>
      <c r="N30" s="155"/>
      <c r="O30" s="156"/>
      <c r="P30" s="186" t="s">
        <v>106</v>
      </c>
      <c r="Q30" s="187"/>
      <c r="R30" s="187"/>
      <c r="S30" s="188"/>
      <c r="T30" s="169" t="s">
        <v>107</v>
      </c>
      <c r="U30" s="170"/>
      <c r="V30" s="170"/>
      <c r="W30" s="170"/>
      <c r="X30" s="170"/>
      <c r="Y30" s="170"/>
      <c r="Z30" s="170"/>
      <c r="AA30" s="171"/>
      <c r="AO30" s="102"/>
      <c r="AP30" s="1"/>
      <c r="AQ30" s="1"/>
      <c r="AR30" s="1"/>
      <c r="AS30" s="1"/>
      <c r="AT30" s="1"/>
      <c r="AU30" s="1"/>
      <c r="AV30" s="1"/>
      <c r="AW30" s="1"/>
      <c r="AX30" s="1"/>
      <c r="AY30" s="1" t="s">
        <v>337</v>
      </c>
      <c r="AZ30" s="1"/>
      <c r="BA30" s="1"/>
      <c r="BB30" s="1"/>
      <c r="BC30" s="1"/>
      <c r="BD30" s="1" t="s">
        <v>338</v>
      </c>
      <c r="BE30" s="1"/>
      <c r="BF30" s="1"/>
      <c r="BG30" s="1"/>
      <c r="BH30" s="1"/>
      <c r="BI30" s="1"/>
      <c r="BJ30" s="1"/>
      <c r="BK30" s="1"/>
      <c r="BL30" s="1"/>
      <c r="BM30" s="1"/>
      <c r="BN30" s="1"/>
      <c r="BO30" s="1"/>
      <c r="BP30" s="103"/>
    </row>
    <row r="31" spans="2:68" ht="21" customHeight="1">
      <c r="B31" s="229" t="s">
        <v>278</v>
      </c>
      <c r="C31" s="230"/>
      <c r="D31" s="53" t="s">
        <v>87</v>
      </c>
      <c r="E31" s="51" t="s">
        <v>88</v>
      </c>
      <c r="F31" s="51" t="s">
        <v>89</v>
      </c>
      <c r="G31" s="52" t="s">
        <v>90</v>
      </c>
      <c r="H31" s="165" t="s">
        <v>91</v>
      </c>
      <c r="I31" s="166"/>
      <c r="J31" s="166" t="s">
        <v>92</v>
      </c>
      <c r="K31" s="166"/>
      <c r="L31" s="166" t="s">
        <v>93</v>
      </c>
      <c r="M31" s="166"/>
      <c r="N31" s="166" t="s">
        <v>94</v>
      </c>
      <c r="O31" s="168"/>
      <c r="P31" s="53" t="s">
        <v>96</v>
      </c>
      <c r="Q31" s="51" t="s">
        <v>97</v>
      </c>
      <c r="R31" s="51" t="s">
        <v>98</v>
      </c>
      <c r="S31" s="52" t="s">
        <v>99</v>
      </c>
      <c r="T31" s="165" t="s">
        <v>100</v>
      </c>
      <c r="U31" s="166"/>
      <c r="V31" s="166" t="s">
        <v>101</v>
      </c>
      <c r="W31" s="166"/>
      <c r="X31" s="166" t="s">
        <v>102</v>
      </c>
      <c r="Y31" s="166"/>
      <c r="Z31" s="166" t="s">
        <v>103</v>
      </c>
      <c r="AA31" s="167"/>
      <c r="AO31" s="102"/>
      <c r="AP31" s="2" t="s">
        <v>86</v>
      </c>
      <c r="AQ31" s="2" t="s">
        <v>330</v>
      </c>
      <c r="AR31" s="2" t="s">
        <v>331</v>
      </c>
      <c r="AS31" s="2" t="s">
        <v>332</v>
      </c>
      <c r="AT31" s="2" t="s">
        <v>333</v>
      </c>
      <c r="AU31" s="2" t="s">
        <v>329</v>
      </c>
      <c r="AV31" s="2" t="s">
        <v>328</v>
      </c>
      <c r="AW31" s="2" t="s">
        <v>334</v>
      </c>
      <c r="AX31" s="2" t="s">
        <v>327</v>
      </c>
      <c r="AY31" s="2" t="s">
        <v>335</v>
      </c>
      <c r="AZ31" s="2" t="s">
        <v>87</v>
      </c>
      <c r="BA31" s="2" t="s">
        <v>88</v>
      </c>
      <c r="BB31" s="2" t="s">
        <v>89</v>
      </c>
      <c r="BC31" s="2" t="s">
        <v>90</v>
      </c>
      <c r="BD31" s="2" t="s">
        <v>91</v>
      </c>
      <c r="BE31" s="2" t="s">
        <v>92</v>
      </c>
      <c r="BF31" s="2" t="s">
        <v>93</v>
      </c>
      <c r="BG31" s="2" t="s">
        <v>94</v>
      </c>
      <c r="BH31" s="2" t="s">
        <v>96</v>
      </c>
      <c r="BI31" s="2" t="s">
        <v>97</v>
      </c>
      <c r="BJ31" s="2" t="s">
        <v>98</v>
      </c>
      <c r="BK31" s="2" t="s">
        <v>99</v>
      </c>
      <c r="BL31" s="2" t="s">
        <v>100</v>
      </c>
      <c r="BM31" s="2" t="s">
        <v>101</v>
      </c>
      <c r="BN31" s="2" t="s">
        <v>102</v>
      </c>
      <c r="BO31" s="2" t="s">
        <v>103</v>
      </c>
      <c r="BP31" s="103"/>
    </row>
    <row r="32" spans="2:68" ht="21" customHeight="1">
      <c r="B32" s="181"/>
      <c r="C32" s="182"/>
      <c r="D32" s="9"/>
      <c r="E32" s="7"/>
      <c r="F32" s="7"/>
      <c r="G32" s="10"/>
      <c r="H32" s="9"/>
      <c r="I32" s="7"/>
      <c r="J32" s="7"/>
      <c r="K32" s="7"/>
      <c r="L32" s="7"/>
      <c r="M32" s="7"/>
      <c r="N32" s="7"/>
      <c r="O32" s="26"/>
      <c r="P32" s="9"/>
      <c r="Q32" s="7"/>
      <c r="R32" s="7"/>
      <c r="S32" s="10"/>
      <c r="T32" s="9"/>
      <c r="U32" s="7"/>
      <c r="V32" s="7"/>
      <c r="W32" s="7"/>
      <c r="X32" s="7"/>
      <c r="Y32" s="7"/>
      <c r="Z32" s="7"/>
      <c r="AA32" s="10"/>
      <c r="AO32" s="102"/>
      <c r="AP32" s="1" t="str">
        <f>B30&amp;C30</f>
        <v>中学校</v>
      </c>
      <c r="AQ32" s="1"/>
      <c r="AR32" s="1"/>
      <c r="AS32" s="1"/>
      <c r="AT32" s="1"/>
      <c r="AU32" s="1"/>
      <c r="AV32" s="1"/>
      <c r="AW32" s="1"/>
      <c r="AX32" s="1"/>
      <c r="AY32" s="1" t="str">
        <f>AY29&amp;B32&amp;AY30</f>
        <v>()</v>
      </c>
      <c r="AZ32" s="1" t="str">
        <f>D32&amp;AY32&amp;1</f>
        <v>()1</v>
      </c>
      <c r="BA32" s="1" t="str">
        <f>E32&amp;AY32&amp;2</f>
        <v>()2</v>
      </c>
      <c r="BB32" s="1" t="str">
        <f>F32&amp;AY32&amp;3</f>
        <v>()3</v>
      </c>
      <c r="BC32" s="1" t="str">
        <f>G32&amp;AY32&amp;4</f>
        <v>()4</v>
      </c>
      <c r="BD32" s="1" t="str">
        <f>H32&amp;BD30&amp;I32&amp;AY32&amp;1</f>
        <v>･()1</v>
      </c>
      <c r="BE32" s="1" t="str">
        <f>J32&amp;BD30&amp;K32&amp;AY32&amp;2</f>
        <v>･()2</v>
      </c>
      <c r="BF32" s="1" t="str">
        <f>L32&amp;BD30&amp;M32&amp;AY32&amp;3</f>
        <v>･()3</v>
      </c>
      <c r="BG32" s="1" t="str">
        <f>N32&amp;BD30&amp;O32&amp;AY32&amp;4</f>
        <v>･()4</v>
      </c>
      <c r="BH32" s="1" t="str">
        <f>P32&amp;AY32&amp;1</f>
        <v>()1</v>
      </c>
      <c r="BI32" s="1" t="str">
        <f>Q32&amp;AY32&amp;2</f>
        <v>()2</v>
      </c>
      <c r="BJ32" s="1" t="str">
        <f>R32&amp;AY32&amp;3</f>
        <v>()3</v>
      </c>
      <c r="BK32" s="1" t="str">
        <f>S32&amp;AY32&amp;4</f>
        <v>()4</v>
      </c>
      <c r="BL32" s="1" t="str">
        <f>T32&amp;BD30&amp;U32&amp;AY32&amp;1</f>
        <v>･()1</v>
      </c>
      <c r="BM32" s="1" t="str">
        <f>V32&amp;BD30&amp;W32&amp;AY32&amp;2</f>
        <v>･()2</v>
      </c>
      <c r="BN32" s="1" t="str">
        <f>X32&amp;BD30&amp;Y32&amp;AY32&amp;3</f>
        <v>･()3</v>
      </c>
      <c r="BO32" s="1" t="str">
        <f>Z32&amp;BD30&amp;AA32&amp;AY32&amp;4</f>
        <v>･()4</v>
      </c>
      <c r="BP32" s="103"/>
    </row>
    <row r="33" spans="2:68" ht="21" customHeight="1">
      <c r="B33" s="133" t="s">
        <v>357</v>
      </c>
      <c r="C33" s="134"/>
      <c r="D33" s="109"/>
      <c r="E33" s="110"/>
      <c r="F33" s="110"/>
      <c r="G33" s="111"/>
      <c r="H33" s="109"/>
      <c r="I33" s="110"/>
      <c r="J33" s="110"/>
      <c r="K33" s="110"/>
      <c r="L33" s="110"/>
      <c r="M33" s="110"/>
      <c r="N33" s="110"/>
      <c r="O33" s="112"/>
      <c r="P33" s="109"/>
      <c r="Q33" s="110"/>
      <c r="R33" s="110"/>
      <c r="S33" s="111"/>
      <c r="T33" s="109"/>
      <c r="U33" s="110"/>
      <c r="V33" s="110"/>
      <c r="W33" s="110"/>
      <c r="X33" s="110"/>
      <c r="Y33" s="110"/>
      <c r="Z33" s="110"/>
      <c r="AA33" s="111"/>
      <c r="AO33" s="102"/>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03"/>
    </row>
    <row r="34" spans="2:68" ht="21" customHeight="1">
      <c r="B34" s="189" t="s">
        <v>95</v>
      </c>
      <c r="C34" s="190"/>
      <c r="D34" s="11"/>
      <c r="E34" s="12"/>
      <c r="F34" s="12"/>
      <c r="G34" s="13"/>
      <c r="H34" s="11"/>
      <c r="I34" s="12"/>
      <c r="J34" s="12"/>
      <c r="K34" s="12"/>
      <c r="L34" s="12"/>
      <c r="M34" s="12"/>
      <c r="N34" s="12"/>
      <c r="O34" s="27"/>
      <c r="P34" s="11"/>
      <c r="Q34" s="12"/>
      <c r="R34" s="12"/>
      <c r="S34" s="13"/>
      <c r="T34" s="11"/>
      <c r="U34" s="12"/>
      <c r="V34" s="12"/>
      <c r="W34" s="12"/>
      <c r="X34" s="12"/>
      <c r="Y34" s="12"/>
      <c r="Z34" s="12"/>
      <c r="AA34" s="13"/>
      <c r="AO34" s="102"/>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03"/>
    </row>
    <row r="35" spans="2:68" ht="39" customHeight="1">
      <c r="B35" s="75"/>
      <c r="C35" s="70"/>
      <c r="O35" s="58"/>
      <c r="AO35" s="102"/>
      <c r="AP35" s="1"/>
      <c r="AQ35" s="1"/>
      <c r="AR35" s="1"/>
      <c r="AS35" s="1"/>
      <c r="AT35" s="1"/>
      <c r="AU35" s="1"/>
      <c r="AV35" s="1"/>
      <c r="AW35" s="1"/>
      <c r="AX35" s="1"/>
      <c r="AY35" s="1" t="s">
        <v>336</v>
      </c>
      <c r="AZ35" s="1"/>
      <c r="BA35" s="1"/>
      <c r="BB35" s="1"/>
      <c r="BC35" s="1"/>
      <c r="BD35" s="1"/>
      <c r="BE35" s="1"/>
      <c r="BF35" s="1"/>
      <c r="BG35" s="1"/>
      <c r="BH35" s="1"/>
      <c r="BI35" s="1"/>
      <c r="BJ35" s="1"/>
      <c r="BK35" s="1"/>
      <c r="BL35" s="1"/>
      <c r="BM35" s="1"/>
      <c r="BN35" s="1"/>
      <c r="BO35" s="1"/>
      <c r="BP35" s="103"/>
    </row>
    <row r="36" spans="1:68" ht="21" customHeight="1">
      <c r="A36">
        <v>4</v>
      </c>
      <c r="B36" s="88"/>
      <c r="C36" s="60" t="s">
        <v>284</v>
      </c>
      <c r="D36" s="183" t="s">
        <v>104</v>
      </c>
      <c r="E36" s="184"/>
      <c r="F36" s="184"/>
      <c r="G36" s="185"/>
      <c r="H36" s="154" t="s">
        <v>105</v>
      </c>
      <c r="I36" s="155"/>
      <c r="J36" s="155"/>
      <c r="K36" s="155"/>
      <c r="L36" s="155"/>
      <c r="M36" s="155"/>
      <c r="N36" s="155"/>
      <c r="O36" s="156"/>
      <c r="P36" s="186" t="s">
        <v>106</v>
      </c>
      <c r="Q36" s="187"/>
      <c r="R36" s="187"/>
      <c r="S36" s="188"/>
      <c r="T36" s="169" t="s">
        <v>107</v>
      </c>
      <c r="U36" s="170"/>
      <c r="V36" s="170"/>
      <c r="W36" s="170"/>
      <c r="X36" s="170"/>
      <c r="Y36" s="170"/>
      <c r="Z36" s="170"/>
      <c r="AA36" s="171"/>
      <c r="AO36" s="102"/>
      <c r="AP36" s="1"/>
      <c r="AQ36" s="1"/>
      <c r="AR36" s="1"/>
      <c r="AS36" s="1"/>
      <c r="AT36" s="1"/>
      <c r="AU36" s="1"/>
      <c r="AV36" s="1"/>
      <c r="AW36" s="1"/>
      <c r="AX36" s="1"/>
      <c r="AY36" s="1" t="s">
        <v>337</v>
      </c>
      <c r="AZ36" s="1"/>
      <c r="BA36" s="1"/>
      <c r="BB36" s="1"/>
      <c r="BC36" s="1"/>
      <c r="BD36" s="1" t="s">
        <v>338</v>
      </c>
      <c r="BE36" s="1"/>
      <c r="BF36" s="1"/>
      <c r="BG36" s="1"/>
      <c r="BH36" s="1"/>
      <c r="BI36" s="1"/>
      <c r="BJ36" s="1"/>
      <c r="BK36" s="1"/>
      <c r="BL36" s="1"/>
      <c r="BM36" s="1"/>
      <c r="BN36" s="1"/>
      <c r="BO36" s="1"/>
      <c r="BP36" s="103"/>
    </row>
    <row r="37" spans="2:68" ht="21" customHeight="1">
      <c r="B37" s="229" t="s">
        <v>278</v>
      </c>
      <c r="C37" s="230"/>
      <c r="D37" s="53" t="s">
        <v>87</v>
      </c>
      <c r="E37" s="51" t="s">
        <v>88</v>
      </c>
      <c r="F37" s="51" t="s">
        <v>89</v>
      </c>
      <c r="G37" s="52" t="s">
        <v>90</v>
      </c>
      <c r="H37" s="165" t="s">
        <v>91</v>
      </c>
      <c r="I37" s="166"/>
      <c r="J37" s="166" t="s">
        <v>92</v>
      </c>
      <c r="K37" s="166"/>
      <c r="L37" s="166" t="s">
        <v>93</v>
      </c>
      <c r="M37" s="166"/>
      <c r="N37" s="166" t="s">
        <v>94</v>
      </c>
      <c r="O37" s="168"/>
      <c r="P37" s="53" t="s">
        <v>96</v>
      </c>
      <c r="Q37" s="51" t="s">
        <v>97</v>
      </c>
      <c r="R37" s="51" t="s">
        <v>98</v>
      </c>
      <c r="S37" s="52" t="s">
        <v>99</v>
      </c>
      <c r="T37" s="165" t="s">
        <v>100</v>
      </c>
      <c r="U37" s="166"/>
      <c r="V37" s="166" t="s">
        <v>101</v>
      </c>
      <c r="W37" s="166"/>
      <c r="X37" s="166" t="s">
        <v>102</v>
      </c>
      <c r="Y37" s="166"/>
      <c r="Z37" s="166" t="s">
        <v>103</v>
      </c>
      <c r="AA37" s="167"/>
      <c r="AO37" s="102"/>
      <c r="AP37" s="2" t="s">
        <v>86</v>
      </c>
      <c r="AQ37" s="2" t="s">
        <v>330</v>
      </c>
      <c r="AR37" s="2" t="s">
        <v>331</v>
      </c>
      <c r="AS37" s="2" t="s">
        <v>332</v>
      </c>
      <c r="AT37" s="2" t="s">
        <v>333</v>
      </c>
      <c r="AU37" s="2" t="s">
        <v>329</v>
      </c>
      <c r="AV37" s="2" t="s">
        <v>328</v>
      </c>
      <c r="AW37" s="2" t="s">
        <v>334</v>
      </c>
      <c r="AX37" s="2" t="s">
        <v>327</v>
      </c>
      <c r="AY37" s="2" t="s">
        <v>335</v>
      </c>
      <c r="AZ37" s="2" t="s">
        <v>87</v>
      </c>
      <c r="BA37" s="2" t="s">
        <v>88</v>
      </c>
      <c r="BB37" s="2" t="s">
        <v>89</v>
      </c>
      <c r="BC37" s="2" t="s">
        <v>90</v>
      </c>
      <c r="BD37" s="2" t="s">
        <v>91</v>
      </c>
      <c r="BE37" s="2" t="s">
        <v>92</v>
      </c>
      <c r="BF37" s="2" t="s">
        <v>93</v>
      </c>
      <c r="BG37" s="2" t="s">
        <v>94</v>
      </c>
      <c r="BH37" s="2" t="s">
        <v>96</v>
      </c>
      <c r="BI37" s="2" t="s">
        <v>97</v>
      </c>
      <c r="BJ37" s="2" t="s">
        <v>98</v>
      </c>
      <c r="BK37" s="2" t="s">
        <v>99</v>
      </c>
      <c r="BL37" s="2" t="s">
        <v>100</v>
      </c>
      <c r="BM37" s="2" t="s">
        <v>101</v>
      </c>
      <c r="BN37" s="2" t="s">
        <v>102</v>
      </c>
      <c r="BO37" s="2" t="s">
        <v>103</v>
      </c>
      <c r="BP37" s="103"/>
    </row>
    <row r="38" spans="2:68" ht="21" customHeight="1">
      <c r="B38" s="181"/>
      <c r="C38" s="182"/>
      <c r="D38" s="9"/>
      <c r="E38" s="7"/>
      <c r="F38" s="7"/>
      <c r="G38" s="10"/>
      <c r="H38" s="9"/>
      <c r="I38" s="7"/>
      <c r="J38" s="7"/>
      <c r="K38" s="7"/>
      <c r="L38" s="7"/>
      <c r="M38" s="7"/>
      <c r="N38" s="7"/>
      <c r="O38" s="26"/>
      <c r="P38" s="9"/>
      <c r="Q38" s="7"/>
      <c r="R38" s="7"/>
      <c r="S38" s="10"/>
      <c r="T38" s="9"/>
      <c r="U38" s="7"/>
      <c r="V38" s="7"/>
      <c r="W38" s="7"/>
      <c r="X38" s="7"/>
      <c r="Y38" s="7"/>
      <c r="Z38" s="7"/>
      <c r="AA38" s="10"/>
      <c r="AO38" s="102"/>
      <c r="AP38" s="1" t="str">
        <f>B36&amp;C36</f>
        <v>中学校</v>
      </c>
      <c r="AQ38" s="1"/>
      <c r="AR38" s="1"/>
      <c r="AS38" s="1"/>
      <c r="AT38" s="1"/>
      <c r="AU38" s="1"/>
      <c r="AV38" s="1"/>
      <c r="AW38" s="1"/>
      <c r="AX38" s="1"/>
      <c r="AY38" s="1" t="str">
        <f>AY35&amp;B38&amp;AY36</f>
        <v>()</v>
      </c>
      <c r="AZ38" s="1" t="str">
        <f>D38&amp;AY38&amp;1</f>
        <v>()1</v>
      </c>
      <c r="BA38" s="1" t="str">
        <f>E38&amp;AY38&amp;2</f>
        <v>()2</v>
      </c>
      <c r="BB38" s="1" t="str">
        <f>F38&amp;AY38&amp;3</f>
        <v>()3</v>
      </c>
      <c r="BC38" s="1" t="str">
        <f>G38&amp;AY38&amp;4</f>
        <v>()4</v>
      </c>
      <c r="BD38" s="1" t="str">
        <f>H38&amp;BD36&amp;I38&amp;AY38&amp;1</f>
        <v>･()1</v>
      </c>
      <c r="BE38" s="1" t="str">
        <f>J38&amp;BD36&amp;K38&amp;AY38&amp;2</f>
        <v>･()2</v>
      </c>
      <c r="BF38" s="1" t="str">
        <f>L38&amp;BD36&amp;M38&amp;AY38&amp;3</f>
        <v>･()3</v>
      </c>
      <c r="BG38" s="1" t="str">
        <f>N38&amp;BD36&amp;O38&amp;AY38&amp;4</f>
        <v>･()4</v>
      </c>
      <c r="BH38" s="1" t="str">
        <f>P38&amp;AY38&amp;1</f>
        <v>()1</v>
      </c>
      <c r="BI38" s="1" t="str">
        <f>Q38&amp;AY38&amp;2</f>
        <v>()2</v>
      </c>
      <c r="BJ38" s="1" t="str">
        <f>R38&amp;AY38&amp;3</f>
        <v>()3</v>
      </c>
      <c r="BK38" s="1" t="str">
        <f>S38&amp;AY38&amp;4</f>
        <v>()4</v>
      </c>
      <c r="BL38" s="1" t="str">
        <f>T38&amp;BD36&amp;U38&amp;AY38&amp;1</f>
        <v>･()1</v>
      </c>
      <c r="BM38" s="1" t="str">
        <f>V38&amp;BD36&amp;W38&amp;AY38&amp;2</f>
        <v>･()2</v>
      </c>
      <c r="BN38" s="1" t="str">
        <f>X38&amp;BD36&amp;Y38&amp;AY38&amp;3</f>
        <v>･()3</v>
      </c>
      <c r="BO38" s="1" t="str">
        <f>Z38&amp;BD36&amp;AA38&amp;AY38&amp;4</f>
        <v>･()4</v>
      </c>
      <c r="BP38" s="103"/>
    </row>
    <row r="39" spans="2:68" ht="21" customHeight="1">
      <c r="B39" s="133" t="s">
        <v>357</v>
      </c>
      <c r="C39" s="134"/>
      <c r="D39" s="109"/>
      <c r="E39" s="110"/>
      <c r="F39" s="110"/>
      <c r="G39" s="111"/>
      <c r="H39" s="109"/>
      <c r="I39" s="110"/>
      <c r="J39" s="110"/>
      <c r="K39" s="110"/>
      <c r="L39" s="110"/>
      <c r="M39" s="110"/>
      <c r="N39" s="110"/>
      <c r="O39" s="112"/>
      <c r="P39" s="109"/>
      <c r="Q39" s="110"/>
      <c r="R39" s="110"/>
      <c r="S39" s="111"/>
      <c r="T39" s="109"/>
      <c r="U39" s="110"/>
      <c r="V39" s="110"/>
      <c r="W39" s="110"/>
      <c r="X39" s="110"/>
      <c r="Y39" s="110"/>
      <c r="Z39" s="110"/>
      <c r="AA39" s="111"/>
      <c r="AO39" s="102"/>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03"/>
    </row>
    <row r="40" spans="2:68" ht="21" customHeight="1">
      <c r="B40" s="189" t="s">
        <v>95</v>
      </c>
      <c r="C40" s="190"/>
      <c r="D40" s="11"/>
      <c r="E40" s="12"/>
      <c r="F40" s="12"/>
      <c r="G40" s="13"/>
      <c r="H40" s="11"/>
      <c r="I40" s="12"/>
      <c r="J40" s="12"/>
      <c r="K40" s="12"/>
      <c r="L40" s="12"/>
      <c r="M40" s="12"/>
      <c r="N40" s="12"/>
      <c r="O40" s="27"/>
      <c r="P40" s="11"/>
      <c r="Q40" s="12"/>
      <c r="R40" s="12"/>
      <c r="S40" s="13"/>
      <c r="T40" s="11"/>
      <c r="U40" s="12"/>
      <c r="V40" s="12"/>
      <c r="W40" s="12"/>
      <c r="X40" s="12"/>
      <c r="Y40" s="12"/>
      <c r="Z40" s="12"/>
      <c r="AA40" s="13"/>
      <c r="AO40" s="102"/>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03"/>
    </row>
    <row r="41" spans="2:68" ht="39" customHeight="1">
      <c r="B41" s="75"/>
      <c r="C41" s="58"/>
      <c r="O41" s="58"/>
      <c r="AO41" s="102"/>
      <c r="AP41" s="1"/>
      <c r="AQ41" s="1"/>
      <c r="AR41" s="1"/>
      <c r="AS41" s="1"/>
      <c r="AT41" s="1"/>
      <c r="AU41" s="1"/>
      <c r="AV41" s="1"/>
      <c r="AW41" s="1"/>
      <c r="AX41" s="1"/>
      <c r="AY41" s="1" t="s">
        <v>336</v>
      </c>
      <c r="AZ41" s="1"/>
      <c r="BA41" s="1"/>
      <c r="BB41" s="1"/>
      <c r="BC41" s="1"/>
      <c r="BD41" s="1"/>
      <c r="BE41" s="1"/>
      <c r="BF41" s="1"/>
      <c r="BG41" s="1"/>
      <c r="BH41" s="1"/>
      <c r="BI41" s="1"/>
      <c r="BJ41" s="1"/>
      <c r="BK41" s="1"/>
      <c r="BL41" s="1"/>
      <c r="BM41" s="1"/>
      <c r="BN41" s="1"/>
      <c r="BO41" s="1"/>
      <c r="BP41" s="103"/>
    </row>
    <row r="42" spans="1:68" ht="21" customHeight="1">
      <c r="A42">
        <v>5</v>
      </c>
      <c r="B42" s="88"/>
      <c r="C42" s="60" t="s">
        <v>284</v>
      </c>
      <c r="D42" s="183" t="s">
        <v>104</v>
      </c>
      <c r="E42" s="184"/>
      <c r="F42" s="184"/>
      <c r="G42" s="185"/>
      <c r="H42" s="154" t="s">
        <v>105</v>
      </c>
      <c r="I42" s="155"/>
      <c r="J42" s="155"/>
      <c r="K42" s="155"/>
      <c r="L42" s="155"/>
      <c r="M42" s="155"/>
      <c r="N42" s="155"/>
      <c r="O42" s="156"/>
      <c r="P42" s="186" t="s">
        <v>106</v>
      </c>
      <c r="Q42" s="187"/>
      <c r="R42" s="187"/>
      <c r="S42" s="188"/>
      <c r="T42" s="169" t="s">
        <v>107</v>
      </c>
      <c r="U42" s="170"/>
      <c r="V42" s="170"/>
      <c r="W42" s="170"/>
      <c r="X42" s="170"/>
      <c r="Y42" s="170"/>
      <c r="Z42" s="170"/>
      <c r="AA42" s="171"/>
      <c r="AO42" s="102"/>
      <c r="AP42" s="1"/>
      <c r="AQ42" s="1"/>
      <c r="AR42" s="1"/>
      <c r="AS42" s="1"/>
      <c r="AT42" s="1"/>
      <c r="AU42" s="1"/>
      <c r="AV42" s="1"/>
      <c r="AW42" s="1"/>
      <c r="AX42" s="1"/>
      <c r="AY42" s="1" t="s">
        <v>337</v>
      </c>
      <c r="AZ42" s="1"/>
      <c r="BA42" s="1"/>
      <c r="BB42" s="1"/>
      <c r="BC42" s="1"/>
      <c r="BD42" s="1" t="s">
        <v>338</v>
      </c>
      <c r="BE42" s="1"/>
      <c r="BF42" s="1"/>
      <c r="BG42" s="1"/>
      <c r="BH42" s="1"/>
      <c r="BI42" s="1"/>
      <c r="BJ42" s="1"/>
      <c r="BK42" s="1"/>
      <c r="BL42" s="1"/>
      <c r="BM42" s="1"/>
      <c r="BN42" s="1"/>
      <c r="BO42" s="1"/>
      <c r="BP42" s="103"/>
    </row>
    <row r="43" spans="2:68" ht="21" customHeight="1">
      <c r="B43" s="229" t="s">
        <v>278</v>
      </c>
      <c r="C43" s="230"/>
      <c r="D43" s="53" t="s">
        <v>87</v>
      </c>
      <c r="E43" s="51" t="s">
        <v>88</v>
      </c>
      <c r="F43" s="51" t="s">
        <v>89</v>
      </c>
      <c r="G43" s="52" t="s">
        <v>90</v>
      </c>
      <c r="H43" s="165" t="s">
        <v>91</v>
      </c>
      <c r="I43" s="166"/>
      <c r="J43" s="166" t="s">
        <v>92</v>
      </c>
      <c r="K43" s="166"/>
      <c r="L43" s="166" t="s">
        <v>93</v>
      </c>
      <c r="M43" s="166"/>
      <c r="N43" s="166" t="s">
        <v>94</v>
      </c>
      <c r="O43" s="168"/>
      <c r="P43" s="53" t="s">
        <v>96</v>
      </c>
      <c r="Q43" s="51" t="s">
        <v>97</v>
      </c>
      <c r="R43" s="51" t="s">
        <v>98</v>
      </c>
      <c r="S43" s="52" t="s">
        <v>99</v>
      </c>
      <c r="T43" s="165" t="s">
        <v>100</v>
      </c>
      <c r="U43" s="166"/>
      <c r="V43" s="166" t="s">
        <v>101</v>
      </c>
      <c r="W43" s="166"/>
      <c r="X43" s="166" t="s">
        <v>102</v>
      </c>
      <c r="Y43" s="166"/>
      <c r="Z43" s="166" t="s">
        <v>103</v>
      </c>
      <c r="AA43" s="167"/>
      <c r="AO43" s="102"/>
      <c r="AP43" s="2" t="s">
        <v>86</v>
      </c>
      <c r="AQ43" s="2" t="s">
        <v>330</v>
      </c>
      <c r="AR43" s="2" t="s">
        <v>331</v>
      </c>
      <c r="AS43" s="2" t="s">
        <v>332</v>
      </c>
      <c r="AT43" s="2" t="s">
        <v>333</v>
      </c>
      <c r="AU43" s="2" t="s">
        <v>329</v>
      </c>
      <c r="AV43" s="2" t="s">
        <v>328</v>
      </c>
      <c r="AW43" s="2" t="s">
        <v>334</v>
      </c>
      <c r="AX43" s="2" t="s">
        <v>327</v>
      </c>
      <c r="AY43" s="2" t="s">
        <v>335</v>
      </c>
      <c r="AZ43" s="2" t="s">
        <v>87</v>
      </c>
      <c r="BA43" s="2" t="s">
        <v>88</v>
      </c>
      <c r="BB43" s="2" t="s">
        <v>89</v>
      </c>
      <c r="BC43" s="2" t="s">
        <v>90</v>
      </c>
      <c r="BD43" s="2" t="s">
        <v>91</v>
      </c>
      <c r="BE43" s="2" t="s">
        <v>92</v>
      </c>
      <c r="BF43" s="2" t="s">
        <v>93</v>
      </c>
      <c r="BG43" s="2" t="s">
        <v>94</v>
      </c>
      <c r="BH43" s="2" t="s">
        <v>96</v>
      </c>
      <c r="BI43" s="2" t="s">
        <v>97</v>
      </c>
      <c r="BJ43" s="2" t="s">
        <v>98</v>
      </c>
      <c r="BK43" s="2" t="s">
        <v>99</v>
      </c>
      <c r="BL43" s="2" t="s">
        <v>100</v>
      </c>
      <c r="BM43" s="2" t="s">
        <v>101</v>
      </c>
      <c r="BN43" s="2" t="s">
        <v>102</v>
      </c>
      <c r="BO43" s="2" t="s">
        <v>103</v>
      </c>
      <c r="BP43" s="103"/>
    </row>
    <row r="44" spans="2:68" ht="21" customHeight="1">
      <c r="B44" s="181"/>
      <c r="C44" s="182"/>
      <c r="D44" s="9"/>
      <c r="E44" s="7"/>
      <c r="F44" s="7"/>
      <c r="G44" s="10"/>
      <c r="H44" s="9"/>
      <c r="I44" s="7"/>
      <c r="J44" s="7"/>
      <c r="K44" s="7"/>
      <c r="L44" s="7"/>
      <c r="M44" s="7"/>
      <c r="N44" s="7"/>
      <c r="O44" s="26"/>
      <c r="P44" s="9"/>
      <c r="Q44" s="7"/>
      <c r="R44" s="7"/>
      <c r="S44" s="10"/>
      <c r="T44" s="9"/>
      <c r="U44" s="7"/>
      <c r="V44" s="7"/>
      <c r="W44" s="7"/>
      <c r="X44" s="7"/>
      <c r="Y44" s="7"/>
      <c r="Z44" s="7"/>
      <c r="AA44" s="10"/>
      <c r="AO44" s="102"/>
      <c r="AP44" s="1" t="str">
        <f>B42&amp;C42</f>
        <v>中学校</v>
      </c>
      <c r="AQ44" s="1"/>
      <c r="AR44" s="1"/>
      <c r="AS44" s="1"/>
      <c r="AT44" s="1"/>
      <c r="AU44" s="1"/>
      <c r="AV44" s="1"/>
      <c r="AW44" s="1"/>
      <c r="AX44" s="1"/>
      <c r="AY44" s="1" t="str">
        <f>AY41&amp;B44&amp;AY42</f>
        <v>()</v>
      </c>
      <c r="AZ44" s="1" t="str">
        <f>D44&amp;AY44&amp;1</f>
        <v>()1</v>
      </c>
      <c r="BA44" s="1" t="str">
        <f>E44&amp;AY44&amp;2</f>
        <v>()2</v>
      </c>
      <c r="BB44" s="1" t="str">
        <f>F44&amp;AY44&amp;3</f>
        <v>()3</v>
      </c>
      <c r="BC44" s="1" t="str">
        <f>G44&amp;AY44&amp;4</f>
        <v>()4</v>
      </c>
      <c r="BD44" s="1" t="str">
        <f>H44&amp;BD42&amp;I44&amp;AY44&amp;1</f>
        <v>･()1</v>
      </c>
      <c r="BE44" s="1" t="str">
        <f>J44&amp;BD42&amp;K44&amp;AY44&amp;2</f>
        <v>･()2</v>
      </c>
      <c r="BF44" s="1" t="str">
        <f>L44&amp;BD42&amp;M44&amp;AY44&amp;3</f>
        <v>･()3</v>
      </c>
      <c r="BG44" s="1" t="str">
        <f>N44&amp;BD42&amp;O44&amp;AY44&amp;4</f>
        <v>･()4</v>
      </c>
      <c r="BH44" s="1" t="str">
        <f>P44&amp;AY44&amp;1</f>
        <v>()1</v>
      </c>
      <c r="BI44" s="1" t="str">
        <f>Q44&amp;AY44&amp;2</f>
        <v>()2</v>
      </c>
      <c r="BJ44" s="1" t="str">
        <f>R44&amp;AY44&amp;3</f>
        <v>()3</v>
      </c>
      <c r="BK44" s="1" t="str">
        <f>S44&amp;AY44&amp;4</f>
        <v>()4</v>
      </c>
      <c r="BL44" s="1" t="str">
        <f>T44&amp;BD42&amp;U44&amp;AY44&amp;1</f>
        <v>･()1</v>
      </c>
      <c r="BM44" s="1" t="str">
        <f>V44&amp;BD42&amp;W44&amp;AY44&amp;2</f>
        <v>･()2</v>
      </c>
      <c r="BN44" s="1" t="str">
        <f>X44&amp;BD42&amp;Y44&amp;AY44&amp;3</f>
        <v>･()3</v>
      </c>
      <c r="BO44" s="1" t="str">
        <f>Z44&amp;BD42&amp;AA44&amp;AY44&amp;4</f>
        <v>･()4</v>
      </c>
      <c r="BP44" s="103"/>
    </row>
    <row r="45" spans="2:68" ht="21" customHeight="1">
      <c r="B45" s="133" t="s">
        <v>357</v>
      </c>
      <c r="C45" s="134"/>
      <c r="D45" s="109"/>
      <c r="E45" s="110"/>
      <c r="F45" s="110"/>
      <c r="G45" s="111"/>
      <c r="H45" s="109"/>
      <c r="I45" s="110"/>
      <c r="J45" s="110"/>
      <c r="K45" s="110"/>
      <c r="L45" s="110"/>
      <c r="M45" s="110"/>
      <c r="N45" s="110"/>
      <c r="O45" s="112"/>
      <c r="P45" s="109"/>
      <c r="Q45" s="110"/>
      <c r="R45" s="110"/>
      <c r="S45" s="111"/>
      <c r="T45" s="109"/>
      <c r="U45" s="110"/>
      <c r="V45" s="110"/>
      <c r="W45" s="110"/>
      <c r="X45" s="110"/>
      <c r="Y45" s="110"/>
      <c r="Z45" s="110"/>
      <c r="AA45" s="111"/>
      <c r="AO45" s="102"/>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03"/>
    </row>
    <row r="46" spans="2:68" ht="21" customHeight="1">
      <c r="B46" s="189" t="s">
        <v>95</v>
      </c>
      <c r="C46" s="190"/>
      <c r="D46" s="11"/>
      <c r="E46" s="12"/>
      <c r="F46" s="12"/>
      <c r="G46" s="13"/>
      <c r="H46" s="11"/>
      <c r="I46" s="12"/>
      <c r="J46" s="12"/>
      <c r="K46" s="12"/>
      <c r="L46" s="12"/>
      <c r="M46" s="12"/>
      <c r="N46" s="12"/>
      <c r="O46" s="27"/>
      <c r="P46" s="11"/>
      <c r="Q46" s="12"/>
      <c r="R46" s="12"/>
      <c r="S46" s="13"/>
      <c r="T46" s="11"/>
      <c r="U46" s="12"/>
      <c r="V46" s="12"/>
      <c r="W46" s="12"/>
      <c r="X46" s="12"/>
      <c r="Y46" s="12"/>
      <c r="Z46" s="12"/>
      <c r="AA46" s="13"/>
      <c r="AO46" s="102"/>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03"/>
    </row>
    <row r="47" spans="2:68" ht="39.75" customHeight="1">
      <c r="B47" s="85"/>
      <c r="C47" s="85"/>
      <c r="D47" s="86"/>
      <c r="E47" s="86"/>
      <c r="F47" s="86"/>
      <c r="G47" s="86"/>
      <c r="H47" s="86"/>
      <c r="I47" s="86"/>
      <c r="J47" s="86"/>
      <c r="K47" s="86"/>
      <c r="L47" s="86"/>
      <c r="M47" s="86"/>
      <c r="N47" s="86"/>
      <c r="O47" s="86"/>
      <c r="P47" s="86"/>
      <c r="Q47" s="86"/>
      <c r="R47" s="86"/>
      <c r="S47" s="86"/>
      <c r="T47" s="86"/>
      <c r="U47" s="86"/>
      <c r="V47" s="86"/>
      <c r="W47" s="86"/>
      <c r="X47" s="86"/>
      <c r="Y47" s="86"/>
      <c r="Z47" s="86"/>
      <c r="AA47" s="86"/>
      <c r="AO47" s="106"/>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8"/>
    </row>
    <row r="48" spans="2:27" ht="21" customHeight="1">
      <c r="B48" s="85"/>
      <c r="C48" s="85"/>
      <c r="D48" s="86"/>
      <c r="E48" s="86"/>
      <c r="F48" s="86"/>
      <c r="G48" s="86"/>
      <c r="H48" s="86"/>
      <c r="I48" s="86"/>
      <c r="J48" s="86"/>
      <c r="K48" s="86"/>
      <c r="L48" s="86"/>
      <c r="M48" s="86"/>
      <c r="N48" s="86"/>
      <c r="O48" s="86"/>
      <c r="P48" s="86"/>
      <c r="Q48" s="86"/>
      <c r="R48" s="86"/>
      <c r="S48" s="86"/>
      <c r="T48" s="86"/>
      <c r="U48" s="86"/>
      <c r="V48" s="86"/>
      <c r="W48" s="86"/>
      <c r="X48" s="86"/>
      <c r="Y48" s="86"/>
      <c r="Z48" s="86"/>
      <c r="AA48" s="86"/>
    </row>
    <row r="49" spans="2:27" ht="21" customHeight="1">
      <c r="B49" s="85"/>
      <c r="C49" s="85"/>
      <c r="D49" s="86"/>
      <c r="E49" s="86"/>
      <c r="F49" s="86"/>
      <c r="G49" s="86"/>
      <c r="H49" s="86"/>
      <c r="I49" s="86"/>
      <c r="J49" s="86"/>
      <c r="K49" s="86"/>
      <c r="L49" s="86"/>
      <c r="M49" s="86"/>
      <c r="N49" s="86"/>
      <c r="O49" s="86"/>
      <c r="P49" s="86"/>
      <c r="Q49" s="86"/>
      <c r="R49" s="86"/>
      <c r="S49" s="86"/>
      <c r="T49" s="86"/>
      <c r="U49" s="86"/>
      <c r="V49" s="86"/>
      <c r="W49" s="86"/>
      <c r="X49" s="86"/>
      <c r="Y49" s="86"/>
      <c r="Z49" s="86"/>
      <c r="AA49" s="86"/>
    </row>
    <row r="50" spans="4:16" ht="21" customHeight="1">
      <c r="D50" s="20" t="s">
        <v>122</v>
      </c>
      <c r="G50" s="20"/>
      <c r="P50" s="20" t="s">
        <v>122</v>
      </c>
    </row>
    <row r="51" spans="2:18" ht="21" customHeight="1">
      <c r="B51" s="200" t="s">
        <v>108</v>
      </c>
      <c r="C51" s="201"/>
      <c r="D51" s="8"/>
      <c r="E51" s="14" t="s">
        <v>112</v>
      </c>
      <c r="F51" s="163" t="s">
        <v>114</v>
      </c>
      <c r="G51" s="164"/>
      <c r="H51" s="160" t="s">
        <v>112</v>
      </c>
      <c r="L51" s="131"/>
      <c r="M51" s="157"/>
      <c r="N51" s="48" t="s">
        <v>132</v>
      </c>
      <c r="O51" s="48" t="s">
        <v>133</v>
      </c>
      <c r="P51" s="207" t="s">
        <v>131</v>
      </c>
      <c r="Q51" s="157"/>
      <c r="R51" s="49" t="s">
        <v>134</v>
      </c>
    </row>
    <row r="52" spans="2:18" ht="21" customHeight="1">
      <c r="B52" s="202" t="s">
        <v>109</v>
      </c>
      <c r="C52" s="148"/>
      <c r="D52" s="9"/>
      <c r="E52" s="6" t="s">
        <v>113</v>
      </c>
      <c r="F52" s="147"/>
      <c r="G52" s="150"/>
      <c r="H52" s="152"/>
      <c r="I52" s="20" t="s">
        <v>118</v>
      </c>
      <c r="L52" s="158" t="s">
        <v>130</v>
      </c>
      <c r="M52" s="159"/>
      <c r="N52" s="57">
        <f>G51</f>
        <v>0</v>
      </c>
      <c r="O52" s="57">
        <f>G53</f>
        <v>0</v>
      </c>
      <c r="P52" s="145"/>
      <c r="Q52" s="146"/>
      <c r="R52" s="19">
        <f>N52+O52+P52</f>
        <v>0</v>
      </c>
    </row>
    <row r="53" spans="2:18" ht="21" customHeight="1">
      <c r="B53" s="202" t="s">
        <v>110</v>
      </c>
      <c r="C53" s="148"/>
      <c r="D53" s="9"/>
      <c r="E53" s="6" t="s">
        <v>112</v>
      </c>
      <c r="F53" s="147" t="s">
        <v>115</v>
      </c>
      <c r="G53" s="150"/>
      <c r="H53" s="152" t="s">
        <v>112</v>
      </c>
      <c r="I53" s="20"/>
      <c r="L53" s="233" t="s">
        <v>259</v>
      </c>
      <c r="M53" s="234"/>
      <c r="N53" s="220"/>
      <c r="O53" s="220"/>
      <c r="P53" s="224"/>
      <c r="Q53" s="224"/>
      <c r="R53" s="222">
        <f>N53+O53</f>
        <v>0</v>
      </c>
    </row>
    <row r="54" spans="2:18" ht="21" customHeight="1">
      <c r="B54" s="203" t="s">
        <v>111</v>
      </c>
      <c r="C54" s="204"/>
      <c r="D54" s="11"/>
      <c r="E54" s="15" t="s">
        <v>113</v>
      </c>
      <c r="F54" s="149"/>
      <c r="G54" s="151"/>
      <c r="H54" s="153"/>
      <c r="I54" s="20" t="s">
        <v>118</v>
      </c>
      <c r="L54" s="235"/>
      <c r="M54" s="236"/>
      <c r="N54" s="221"/>
      <c r="O54" s="221"/>
      <c r="P54" s="225"/>
      <c r="Q54" s="225"/>
      <c r="R54" s="223"/>
    </row>
    <row r="55" spans="14:15" ht="13.5">
      <c r="N55" s="231" t="s">
        <v>122</v>
      </c>
      <c r="O55" s="231"/>
    </row>
    <row r="56" spans="14:15" ht="13.5">
      <c r="N56" s="232"/>
      <c r="O56" s="232"/>
    </row>
    <row r="57" ht="13.5">
      <c r="D57" t="s">
        <v>136</v>
      </c>
    </row>
    <row r="58" spans="3:11" ht="13.5">
      <c r="C58" s="137" t="s">
        <v>135</v>
      </c>
      <c r="D58" s="140" t="s">
        <v>138</v>
      </c>
      <c r="E58" s="140"/>
      <c r="F58" s="140" t="s">
        <v>137</v>
      </c>
      <c r="G58" s="140"/>
      <c r="H58" s="140"/>
      <c r="I58" s="140"/>
      <c r="J58" s="140"/>
      <c r="K58" s="141"/>
    </row>
    <row r="59" spans="3:11" ht="17.25" customHeight="1">
      <c r="C59" s="138"/>
      <c r="D59" s="130"/>
      <c r="E59" s="130"/>
      <c r="F59" s="128"/>
      <c r="G59" s="128"/>
      <c r="H59" s="128"/>
      <c r="I59" s="128"/>
      <c r="J59" s="128"/>
      <c r="K59" s="129"/>
    </row>
    <row r="60" spans="3:11" ht="17.25" customHeight="1">
      <c r="C60" s="138"/>
      <c r="D60" s="130"/>
      <c r="E60" s="130"/>
      <c r="F60" s="128"/>
      <c r="G60" s="128"/>
      <c r="H60" s="128"/>
      <c r="I60" s="128"/>
      <c r="J60" s="128"/>
      <c r="K60" s="129"/>
    </row>
    <row r="61" spans="3:11" ht="17.25" customHeight="1">
      <c r="C61" s="138"/>
      <c r="D61" s="130"/>
      <c r="E61" s="130"/>
      <c r="F61" s="128"/>
      <c r="G61" s="128"/>
      <c r="H61" s="128"/>
      <c r="I61" s="128"/>
      <c r="J61" s="128"/>
      <c r="K61" s="129"/>
    </row>
    <row r="62" spans="3:11" ht="17.25" customHeight="1">
      <c r="C62" s="138"/>
      <c r="D62" s="130"/>
      <c r="E62" s="130"/>
      <c r="F62" s="128"/>
      <c r="G62" s="128"/>
      <c r="H62" s="128"/>
      <c r="I62" s="128"/>
      <c r="J62" s="128"/>
      <c r="K62" s="129"/>
    </row>
    <row r="63" spans="3:11" ht="17.25" customHeight="1">
      <c r="C63" s="138"/>
      <c r="D63" s="130"/>
      <c r="E63" s="130"/>
      <c r="F63" s="128"/>
      <c r="G63" s="128"/>
      <c r="H63" s="128"/>
      <c r="I63" s="128"/>
      <c r="J63" s="128"/>
      <c r="K63" s="129"/>
    </row>
    <row r="64" spans="3:11" ht="17.25" customHeight="1">
      <c r="C64" s="139"/>
      <c r="D64" s="144"/>
      <c r="E64" s="144"/>
      <c r="F64" s="142"/>
      <c r="G64" s="142"/>
      <c r="H64" s="142"/>
      <c r="I64" s="142"/>
      <c r="J64" s="142"/>
      <c r="K64" s="143"/>
    </row>
    <row r="65" spans="4:5" ht="13.5">
      <c r="D65" s="5"/>
      <c r="E65" s="5"/>
    </row>
    <row r="66" spans="4:5" ht="13.5">
      <c r="D66" s="5"/>
      <c r="E66" s="5"/>
    </row>
    <row r="67" ht="14.25" thickBot="1"/>
    <row r="68" spans="2:12" s="22" customFormat="1" ht="19.5" thickTop="1">
      <c r="B68" s="208" t="s">
        <v>129</v>
      </c>
      <c r="C68" s="208"/>
      <c r="D68" s="208"/>
      <c r="E68" s="208"/>
      <c r="F68" s="208"/>
      <c r="G68" s="208"/>
      <c r="H68" s="208"/>
      <c r="I68" s="208"/>
      <c r="J68" s="208"/>
      <c r="K68" s="208"/>
      <c r="L68" s="208"/>
    </row>
    <row r="70" spans="2:9" ht="13.5">
      <c r="B70" s="191" t="s">
        <v>282</v>
      </c>
      <c r="C70" s="192"/>
      <c r="D70" s="8">
        <v>91</v>
      </c>
      <c r="E70" s="193"/>
      <c r="F70" s="194"/>
      <c r="G70" s="194"/>
      <c r="H70" s="194"/>
      <c r="I70" s="195"/>
    </row>
    <row r="71" spans="2:9" ht="13.5">
      <c r="B71" s="172" t="s">
        <v>281</v>
      </c>
      <c r="C71" s="173"/>
      <c r="D71" s="226" t="s">
        <v>288</v>
      </c>
      <c r="E71" s="227"/>
      <c r="F71" s="227"/>
      <c r="G71" s="227"/>
      <c r="H71" s="227"/>
      <c r="I71" s="228"/>
    </row>
    <row r="72" spans="2:9" ht="13.5">
      <c r="B72" s="198" t="s">
        <v>283</v>
      </c>
      <c r="C72" s="199"/>
      <c r="D72" s="226" t="s">
        <v>289</v>
      </c>
      <c r="E72" s="227"/>
      <c r="F72" s="227"/>
      <c r="G72" s="227"/>
      <c r="H72" s="227"/>
      <c r="I72" s="228"/>
    </row>
    <row r="73" spans="2:9" ht="13.5">
      <c r="B73" s="198" t="s">
        <v>268</v>
      </c>
      <c r="C73" s="199"/>
      <c r="D73" s="178" t="s">
        <v>290</v>
      </c>
      <c r="E73" s="179"/>
      <c r="F73" s="179"/>
      <c r="G73" s="179"/>
      <c r="H73" s="179"/>
      <c r="I73" s="180"/>
    </row>
    <row r="74" spans="2:9" ht="13.5">
      <c r="B74" s="198" t="s">
        <v>271</v>
      </c>
      <c r="C74" s="199"/>
      <c r="D74" s="178" t="s">
        <v>291</v>
      </c>
      <c r="E74" s="179"/>
      <c r="F74" s="179"/>
      <c r="G74" s="179"/>
      <c r="H74" s="179"/>
      <c r="I74" s="180"/>
    </row>
    <row r="75" spans="2:9" ht="13.5">
      <c r="B75" s="172" t="s">
        <v>250</v>
      </c>
      <c r="C75" s="173"/>
      <c r="D75" s="214" t="s">
        <v>290</v>
      </c>
      <c r="E75" s="215"/>
      <c r="F75" s="215"/>
      <c r="G75" s="215"/>
      <c r="H75" s="215"/>
      <c r="I75" s="216"/>
    </row>
    <row r="76" spans="2:9" ht="13.5">
      <c r="B76" s="158" t="s">
        <v>251</v>
      </c>
      <c r="C76" s="213"/>
      <c r="D76" s="217" t="s">
        <v>290</v>
      </c>
      <c r="E76" s="218"/>
      <c r="F76" s="218"/>
      <c r="G76" s="218"/>
      <c r="H76" s="218"/>
      <c r="I76" s="219"/>
    </row>
    <row r="78" ht="13.5">
      <c r="D78" t="s">
        <v>119</v>
      </c>
    </row>
    <row r="79" ht="13.5">
      <c r="D79" t="s">
        <v>120</v>
      </c>
    </row>
    <row r="80" ht="13.5">
      <c r="D80" t="s">
        <v>121</v>
      </c>
    </row>
    <row r="81" spans="1:27" ht="13.5">
      <c r="A81">
        <v>1</v>
      </c>
      <c r="B81" s="88" t="s">
        <v>292</v>
      </c>
      <c r="C81" s="60" t="s">
        <v>284</v>
      </c>
      <c r="D81" s="183" t="s">
        <v>104</v>
      </c>
      <c r="E81" s="184"/>
      <c r="F81" s="184"/>
      <c r="G81" s="185"/>
      <c r="H81" s="154" t="s">
        <v>105</v>
      </c>
      <c r="I81" s="155"/>
      <c r="J81" s="155"/>
      <c r="K81" s="155"/>
      <c r="L81" s="155"/>
      <c r="M81" s="155"/>
      <c r="N81" s="155"/>
      <c r="O81" s="156"/>
      <c r="P81" s="186" t="s">
        <v>106</v>
      </c>
      <c r="Q81" s="187"/>
      <c r="R81" s="187"/>
      <c r="S81" s="188"/>
      <c r="T81" s="169" t="s">
        <v>107</v>
      </c>
      <c r="U81" s="170"/>
      <c r="V81" s="170"/>
      <c r="W81" s="170"/>
      <c r="X81" s="170"/>
      <c r="Y81" s="170"/>
      <c r="Z81" s="170"/>
      <c r="AA81" s="171"/>
    </row>
    <row r="82" spans="2:27" ht="13.5">
      <c r="B82" s="229" t="s">
        <v>278</v>
      </c>
      <c r="C82" s="230"/>
      <c r="D82" s="53" t="s">
        <v>87</v>
      </c>
      <c r="E82" s="51" t="s">
        <v>88</v>
      </c>
      <c r="F82" s="51" t="s">
        <v>89</v>
      </c>
      <c r="G82" s="52" t="s">
        <v>90</v>
      </c>
      <c r="H82" s="165" t="s">
        <v>91</v>
      </c>
      <c r="I82" s="166"/>
      <c r="J82" s="166" t="s">
        <v>92</v>
      </c>
      <c r="K82" s="166"/>
      <c r="L82" s="166" t="s">
        <v>93</v>
      </c>
      <c r="M82" s="166"/>
      <c r="N82" s="166" t="s">
        <v>94</v>
      </c>
      <c r="O82" s="168"/>
      <c r="P82" s="53" t="s">
        <v>96</v>
      </c>
      <c r="Q82" s="51" t="s">
        <v>97</v>
      </c>
      <c r="R82" s="51" t="s">
        <v>98</v>
      </c>
      <c r="S82" s="52" t="s">
        <v>99</v>
      </c>
      <c r="T82" s="165" t="s">
        <v>100</v>
      </c>
      <c r="U82" s="166"/>
      <c r="V82" s="166" t="s">
        <v>101</v>
      </c>
      <c r="W82" s="166"/>
      <c r="X82" s="166" t="s">
        <v>102</v>
      </c>
      <c r="Y82" s="166"/>
      <c r="Z82" s="166" t="s">
        <v>103</v>
      </c>
      <c r="AA82" s="167"/>
    </row>
    <row r="83" spans="2:27" ht="13.5">
      <c r="B83" s="181" t="s">
        <v>293</v>
      </c>
      <c r="C83" s="182"/>
      <c r="D83" s="9" t="s">
        <v>123</v>
      </c>
      <c r="E83" s="7"/>
      <c r="F83" s="7"/>
      <c r="G83" s="10"/>
      <c r="H83" s="9"/>
      <c r="I83" s="7"/>
      <c r="J83" s="7"/>
      <c r="K83" s="7"/>
      <c r="L83" s="7"/>
      <c r="M83" s="7"/>
      <c r="N83" s="7"/>
      <c r="O83" s="26"/>
      <c r="P83" s="9"/>
      <c r="Q83" s="7"/>
      <c r="R83" s="7"/>
      <c r="S83" s="10"/>
      <c r="T83" s="9" t="s">
        <v>126</v>
      </c>
      <c r="U83" s="7" t="s">
        <v>127</v>
      </c>
      <c r="V83" s="7"/>
      <c r="W83" s="7"/>
      <c r="X83" s="7"/>
      <c r="Y83" s="7"/>
      <c r="Z83" s="7"/>
      <c r="AA83" s="10"/>
    </row>
    <row r="84" spans="2:27" ht="13.5">
      <c r="B84" s="161" t="s">
        <v>95</v>
      </c>
      <c r="C84" s="162"/>
      <c r="D84" s="11">
        <v>3</v>
      </c>
      <c r="E84" s="12"/>
      <c r="F84" s="12"/>
      <c r="G84" s="13"/>
      <c r="H84" s="11"/>
      <c r="I84" s="12"/>
      <c r="J84" s="12"/>
      <c r="K84" s="12"/>
      <c r="L84" s="12"/>
      <c r="M84" s="12"/>
      <c r="N84" s="12"/>
      <c r="O84" s="27"/>
      <c r="P84" s="11"/>
      <c r="Q84" s="12"/>
      <c r="R84" s="12"/>
      <c r="S84" s="13"/>
      <c r="T84" s="11">
        <v>3</v>
      </c>
      <c r="U84" s="12">
        <v>2</v>
      </c>
      <c r="V84" s="12"/>
      <c r="W84" s="12"/>
      <c r="X84" s="12"/>
      <c r="Y84" s="12"/>
      <c r="Z84" s="12"/>
      <c r="AA84" s="13"/>
    </row>
    <row r="85" spans="3:15" ht="13.5">
      <c r="C85" s="58"/>
      <c r="O85" s="58"/>
    </row>
    <row r="86" spans="1:27" ht="13.5">
      <c r="A86">
        <v>2</v>
      </c>
      <c r="B86" s="88" t="s">
        <v>294</v>
      </c>
      <c r="C86" s="60" t="s">
        <v>284</v>
      </c>
      <c r="D86" s="183" t="s">
        <v>104</v>
      </c>
      <c r="E86" s="184"/>
      <c r="F86" s="184"/>
      <c r="G86" s="185"/>
      <c r="H86" s="154" t="s">
        <v>105</v>
      </c>
      <c r="I86" s="155"/>
      <c r="J86" s="155"/>
      <c r="K86" s="155"/>
      <c r="L86" s="155"/>
      <c r="M86" s="155"/>
      <c r="N86" s="155"/>
      <c r="O86" s="156"/>
      <c r="P86" s="186" t="s">
        <v>106</v>
      </c>
      <c r="Q86" s="187"/>
      <c r="R86" s="187"/>
      <c r="S86" s="188"/>
      <c r="T86" s="169" t="s">
        <v>107</v>
      </c>
      <c r="U86" s="170"/>
      <c r="V86" s="170"/>
      <c r="W86" s="170"/>
      <c r="X86" s="170"/>
      <c r="Y86" s="170"/>
      <c r="Z86" s="170"/>
      <c r="AA86" s="171"/>
    </row>
    <row r="87" spans="2:27" ht="13.5">
      <c r="B87" s="229" t="s">
        <v>278</v>
      </c>
      <c r="C87" s="230"/>
      <c r="D87" s="53" t="s">
        <v>87</v>
      </c>
      <c r="E87" s="51" t="s">
        <v>88</v>
      </c>
      <c r="F87" s="51" t="s">
        <v>89</v>
      </c>
      <c r="G87" s="52" t="s">
        <v>90</v>
      </c>
      <c r="H87" s="165" t="s">
        <v>91</v>
      </c>
      <c r="I87" s="166"/>
      <c r="J87" s="166" t="s">
        <v>92</v>
      </c>
      <c r="K87" s="166"/>
      <c r="L87" s="166" t="s">
        <v>93</v>
      </c>
      <c r="M87" s="166"/>
      <c r="N87" s="166" t="s">
        <v>94</v>
      </c>
      <c r="O87" s="168"/>
      <c r="P87" s="53" t="s">
        <v>96</v>
      </c>
      <c r="Q87" s="51" t="s">
        <v>97</v>
      </c>
      <c r="R87" s="51" t="s">
        <v>98</v>
      </c>
      <c r="S87" s="52" t="s">
        <v>99</v>
      </c>
      <c r="T87" s="165" t="s">
        <v>100</v>
      </c>
      <c r="U87" s="166"/>
      <c r="V87" s="166" t="s">
        <v>101</v>
      </c>
      <c r="W87" s="166"/>
      <c r="X87" s="166" t="s">
        <v>102</v>
      </c>
      <c r="Y87" s="166"/>
      <c r="Z87" s="166" t="s">
        <v>103</v>
      </c>
      <c r="AA87" s="167"/>
    </row>
    <row r="88" spans="2:27" ht="13.5">
      <c r="B88" s="181" t="s">
        <v>295</v>
      </c>
      <c r="C88" s="182"/>
      <c r="D88" s="9" t="s">
        <v>240</v>
      </c>
      <c r="E88" s="7" t="s">
        <v>241</v>
      </c>
      <c r="F88" s="7"/>
      <c r="G88" s="10"/>
      <c r="H88" s="9" t="s">
        <v>240</v>
      </c>
      <c r="I88" s="7" t="s">
        <v>124</v>
      </c>
      <c r="J88" s="7"/>
      <c r="K88" s="7"/>
      <c r="L88" s="7"/>
      <c r="M88" s="7"/>
      <c r="N88" s="7"/>
      <c r="O88" s="26"/>
      <c r="P88" s="9"/>
      <c r="Q88" s="7"/>
      <c r="R88" s="7"/>
      <c r="S88" s="10"/>
      <c r="T88" s="9"/>
      <c r="U88" s="7"/>
      <c r="V88" s="7"/>
      <c r="W88" s="7"/>
      <c r="X88" s="7"/>
      <c r="Y88" s="7"/>
      <c r="Z88" s="7"/>
      <c r="AA88" s="10"/>
    </row>
    <row r="89" spans="2:27" ht="13.5">
      <c r="B89" s="161" t="s">
        <v>95</v>
      </c>
      <c r="C89" s="162"/>
      <c r="D89" s="11">
        <v>2</v>
      </c>
      <c r="E89" s="12">
        <v>2</v>
      </c>
      <c r="F89" s="12"/>
      <c r="G89" s="13"/>
      <c r="H89" s="11">
        <v>2</v>
      </c>
      <c r="I89" s="12">
        <v>2</v>
      </c>
      <c r="J89" s="12"/>
      <c r="K89" s="12"/>
      <c r="L89" s="12"/>
      <c r="M89" s="12"/>
      <c r="N89" s="12"/>
      <c r="O89" s="27"/>
      <c r="P89" s="11"/>
      <c r="Q89" s="12"/>
      <c r="R89" s="12"/>
      <c r="S89" s="13"/>
      <c r="T89" s="11"/>
      <c r="U89" s="12"/>
      <c r="V89" s="12"/>
      <c r="W89" s="12"/>
      <c r="X89" s="12"/>
      <c r="Y89" s="12"/>
      <c r="Z89" s="12"/>
      <c r="AA89" s="13"/>
    </row>
    <row r="90" spans="3:15" ht="13.5">
      <c r="C90" s="58"/>
      <c r="O90" s="58"/>
    </row>
    <row r="91" spans="3:15" ht="13.5">
      <c r="C91" s="58"/>
      <c r="O91" s="58"/>
    </row>
    <row r="92" spans="3:15" ht="13.5">
      <c r="C92" s="58"/>
      <c r="O92" s="58"/>
    </row>
    <row r="93" spans="3:15" ht="13.5">
      <c r="C93" s="58"/>
      <c r="O93" s="58"/>
    </row>
    <row r="94" spans="3:15" ht="13.5">
      <c r="C94" s="58"/>
      <c r="O94" s="58"/>
    </row>
    <row r="95" ht="13.5">
      <c r="D95" t="s">
        <v>122</v>
      </c>
    </row>
    <row r="96" spans="2:18" ht="13.5">
      <c r="B96" s="147" t="s">
        <v>108</v>
      </c>
      <c r="C96" s="148"/>
      <c r="D96" s="8">
        <v>3</v>
      </c>
      <c r="E96" s="14" t="s">
        <v>112</v>
      </c>
      <c r="F96" s="163" t="s">
        <v>114</v>
      </c>
      <c r="G96" s="164">
        <v>4</v>
      </c>
      <c r="H96" s="160" t="s">
        <v>112</v>
      </c>
      <c r="L96" s="131"/>
      <c r="M96" s="157"/>
      <c r="N96" s="48" t="s">
        <v>132</v>
      </c>
      <c r="O96" s="48" t="s">
        <v>133</v>
      </c>
      <c r="P96" s="207" t="s">
        <v>131</v>
      </c>
      <c r="Q96" s="157"/>
      <c r="R96" s="49" t="s">
        <v>134</v>
      </c>
    </row>
    <row r="97" spans="2:18" ht="13.5">
      <c r="B97" s="147" t="s">
        <v>109</v>
      </c>
      <c r="C97" s="148"/>
      <c r="D97" s="9">
        <v>1</v>
      </c>
      <c r="E97" s="6" t="s">
        <v>113</v>
      </c>
      <c r="F97" s="147"/>
      <c r="G97" s="150"/>
      <c r="H97" s="152"/>
      <c r="I97" t="s">
        <v>118</v>
      </c>
      <c r="L97" s="158" t="s">
        <v>130</v>
      </c>
      <c r="M97" s="159"/>
      <c r="N97" s="57">
        <v>4</v>
      </c>
      <c r="O97" s="57">
        <v>2</v>
      </c>
      <c r="P97" s="145">
        <v>2</v>
      </c>
      <c r="Q97" s="146"/>
      <c r="R97" s="19">
        <v>8</v>
      </c>
    </row>
    <row r="98" spans="2:8" ht="13.5">
      <c r="B98" s="147" t="s">
        <v>110</v>
      </c>
      <c r="C98" s="148"/>
      <c r="D98" s="9">
        <v>0</v>
      </c>
      <c r="E98" s="6" t="s">
        <v>112</v>
      </c>
      <c r="F98" s="147" t="s">
        <v>115</v>
      </c>
      <c r="G98" s="150">
        <v>2</v>
      </c>
      <c r="H98" s="152" t="s">
        <v>112</v>
      </c>
    </row>
    <row r="99" spans="2:9" ht="13.5">
      <c r="B99" s="147" t="s">
        <v>111</v>
      </c>
      <c r="C99" s="148"/>
      <c r="D99" s="11">
        <v>1</v>
      </c>
      <c r="E99" s="15" t="s">
        <v>113</v>
      </c>
      <c r="F99" s="149"/>
      <c r="G99" s="151"/>
      <c r="H99" s="153"/>
      <c r="I99" t="s">
        <v>118</v>
      </c>
    </row>
    <row r="102" ht="13.5">
      <c r="D102" t="s">
        <v>136</v>
      </c>
    </row>
    <row r="103" spans="3:11" ht="13.5">
      <c r="C103" s="137" t="s">
        <v>135</v>
      </c>
      <c r="D103" s="140" t="s">
        <v>138</v>
      </c>
      <c r="E103" s="140"/>
      <c r="F103" s="140" t="s">
        <v>137</v>
      </c>
      <c r="G103" s="140"/>
      <c r="H103" s="140"/>
      <c r="I103" s="140"/>
      <c r="J103" s="140"/>
      <c r="K103" s="141"/>
    </row>
    <row r="104" spans="3:11" ht="13.5">
      <c r="C104" s="138"/>
      <c r="D104" s="130" t="s">
        <v>123</v>
      </c>
      <c r="E104" s="130"/>
      <c r="F104" s="128" t="s">
        <v>245</v>
      </c>
      <c r="G104" s="128"/>
      <c r="H104" s="128"/>
      <c r="I104" s="128"/>
      <c r="J104" s="128"/>
      <c r="K104" s="129"/>
    </row>
    <row r="105" spans="3:11" ht="13.5">
      <c r="C105" s="138"/>
      <c r="D105" s="130" t="s">
        <v>139</v>
      </c>
      <c r="E105" s="130"/>
      <c r="F105" s="128" t="s">
        <v>140</v>
      </c>
      <c r="G105" s="128"/>
      <c r="H105" s="128"/>
      <c r="I105" s="128"/>
      <c r="J105" s="128"/>
      <c r="K105" s="129"/>
    </row>
    <row r="106" spans="3:11" ht="13.5">
      <c r="C106" s="138"/>
      <c r="D106" s="130"/>
      <c r="E106" s="130"/>
      <c r="F106" s="128"/>
      <c r="G106" s="128"/>
      <c r="H106" s="128"/>
      <c r="I106" s="128"/>
      <c r="J106" s="128"/>
      <c r="K106" s="129"/>
    </row>
    <row r="107" spans="3:11" ht="13.5">
      <c r="C107" s="138"/>
      <c r="D107" s="130"/>
      <c r="E107" s="130"/>
      <c r="F107" s="128"/>
      <c r="G107" s="128"/>
      <c r="H107" s="128"/>
      <c r="I107" s="128"/>
      <c r="J107" s="128"/>
      <c r="K107" s="129"/>
    </row>
    <row r="108" spans="3:11" ht="13.5">
      <c r="C108" s="138"/>
      <c r="D108" s="130"/>
      <c r="E108" s="130"/>
      <c r="F108" s="128"/>
      <c r="G108" s="128"/>
      <c r="H108" s="128"/>
      <c r="I108" s="128"/>
      <c r="J108" s="128"/>
      <c r="K108" s="129"/>
    </row>
    <row r="109" spans="3:11" ht="13.5">
      <c r="C109" s="139"/>
      <c r="D109" s="144"/>
      <c r="E109" s="144"/>
      <c r="F109" s="142"/>
      <c r="G109" s="142"/>
      <c r="H109" s="142"/>
      <c r="I109" s="142"/>
      <c r="J109" s="142"/>
      <c r="K109" s="143"/>
    </row>
  </sheetData>
  <sheetProtection/>
  <mergeCells count="206">
    <mergeCell ref="V87:W87"/>
    <mergeCell ref="X87:Y87"/>
    <mergeCell ref="Z87:AA87"/>
    <mergeCell ref="B88:C88"/>
    <mergeCell ref="B89:C89"/>
    <mergeCell ref="B87:C87"/>
    <mergeCell ref="H87:I87"/>
    <mergeCell ref="J87:K87"/>
    <mergeCell ref="L87:M87"/>
    <mergeCell ref="N87:O87"/>
    <mergeCell ref="T87:U87"/>
    <mergeCell ref="D86:G86"/>
    <mergeCell ref="H86:O86"/>
    <mergeCell ref="P86:S86"/>
    <mergeCell ref="T86:AA86"/>
    <mergeCell ref="V43:W43"/>
    <mergeCell ref="X43:Y43"/>
    <mergeCell ref="Z43:AA43"/>
    <mergeCell ref="L43:M43"/>
    <mergeCell ref="N43:O43"/>
    <mergeCell ref="B44:C44"/>
    <mergeCell ref="B46:C46"/>
    <mergeCell ref="B17:C17"/>
    <mergeCell ref="B43:C43"/>
    <mergeCell ref="H43:I43"/>
    <mergeCell ref="J43:K43"/>
    <mergeCell ref="B37:C37"/>
    <mergeCell ref="H37:I37"/>
    <mergeCell ref="J37:K37"/>
    <mergeCell ref="B32:C32"/>
    <mergeCell ref="T43:U43"/>
    <mergeCell ref="V37:W37"/>
    <mergeCell ref="X37:Y37"/>
    <mergeCell ref="Z37:AA37"/>
    <mergeCell ref="B38:C38"/>
    <mergeCell ref="B40:C40"/>
    <mergeCell ref="D42:G42"/>
    <mergeCell ref="H42:O42"/>
    <mergeCell ref="P42:S42"/>
    <mergeCell ref="T42:AA42"/>
    <mergeCell ref="L37:M37"/>
    <mergeCell ref="N37:O37"/>
    <mergeCell ref="T37:U37"/>
    <mergeCell ref="V31:W31"/>
    <mergeCell ref="X31:Y31"/>
    <mergeCell ref="Z31:AA31"/>
    <mergeCell ref="T31:U31"/>
    <mergeCell ref="B34:C34"/>
    <mergeCell ref="D36:G36"/>
    <mergeCell ref="H36:O36"/>
    <mergeCell ref="P36:S36"/>
    <mergeCell ref="T36:AA36"/>
    <mergeCell ref="B31:C31"/>
    <mergeCell ref="H31:I31"/>
    <mergeCell ref="J31:K31"/>
    <mergeCell ref="L31:M31"/>
    <mergeCell ref="N31:O31"/>
    <mergeCell ref="Z25:AA25"/>
    <mergeCell ref="B26:C26"/>
    <mergeCell ref="B28:C28"/>
    <mergeCell ref="D30:G30"/>
    <mergeCell ref="H30:O30"/>
    <mergeCell ref="P30:S30"/>
    <mergeCell ref="T30:AA30"/>
    <mergeCell ref="P24:S24"/>
    <mergeCell ref="T24:AA24"/>
    <mergeCell ref="B25:C25"/>
    <mergeCell ref="H25:I25"/>
    <mergeCell ref="J25:K25"/>
    <mergeCell ref="L25:M25"/>
    <mergeCell ref="N25:O25"/>
    <mergeCell ref="T25:U25"/>
    <mergeCell ref="V25:W25"/>
    <mergeCell ref="X25:Y25"/>
    <mergeCell ref="F107:K107"/>
    <mergeCell ref="D108:E108"/>
    <mergeCell ref="F108:K108"/>
    <mergeCell ref="D109:E109"/>
    <mergeCell ref="F109:K109"/>
    <mergeCell ref="D24:G24"/>
    <mergeCell ref="H24:O24"/>
    <mergeCell ref="L97:M97"/>
    <mergeCell ref="D64:E64"/>
    <mergeCell ref="F64:K64"/>
    <mergeCell ref="C103:C109"/>
    <mergeCell ref="D103:E103"/>
    <mergeCell ref="F103:K103"/>
    <mergeCell ref="D104:E104"/>
    <mergeCell ref="F104:K104"/>
    <mergeCell ref="D105:E105"/>
    <mergeCell ref="F105:K105"/>
    <mergeCell ref="D106:E106"/>
    <mergeCell ref="F106:K106"/>
    <mergeCell ref="D107:E107"/>
    <mergeCell ref="P97:Q97"/>
    <mergeCell ref="B98:C98"/>
    <mergeCell ref="F98:F99"/>
    <mergeCell ref="G98:G99"/>
    <mergeCell ref="H98:H99"/>
    <mergeCell ref="B99:C99"/>
    <mergeCell ref="Z82:AA82"/>
    <mergeCell ref="B83:C83"/>
    <mergeCell ref="B84:C84"/>
    <mergeCell ref="B96:C96"/>
    <mergeCell ref="F96:F97"/>
    <mergeCell ref="G96:G97"/>
    <mergeCell ref="H96:H97"/>
    <mergeCell ref="L96:M96"/>
    <mergeCell ref="P96:Q96"/>
    <mergeCell ref="B97:C97"/>
    <mergeCell ref="P81:S81"/>
    <mergeCell ref="T81:AA81"/>
    <mergeCell ref="B82:C82"/>
    <mergeCell ref="H82:I82"/>
    <mergeCell ref="J82:K82"/>
    <mergeCell ref="L82:M82"/>
    <mergeCell ref="N82:O82"/>
    <mergeCell ref="T82:U82"/>
    <mergeCell ref="V82:W82"/>
    <mergeCell ref="X82:Y82"/>
    <mergeCell ref="B75:C75"/>
    <mergeCell ref="D75:I75"/>
    <mergeCell ref="B76:C76"/>
    <mergeCell ref="D76:I76"/>
    <mergeCell ref="D81:G81"/>
    <mergeCell ref="H81:O81"/>
    <mergeCell ref="B72:C72"/>
    <mergeCell ref="D72:I72"/>
    <mergeCell ref="B73:C73"/>
    <mergeCell ref="D73:I73"/>
    <mergeCell ref="B74:C74"/>
    <mergeCell ref="D74:I74"/>
    <mergeCell ref="B68:L68"/>
    <mergeCell ref="B70:C70"/>
    <mergeCell ref="E70:I70"/>
    <mergeCell ref="B71:C71"/>
    <mergeCell ref="D71:I71"/>
    <mergeCell ref="D61:E61"/>
    <mergeCell ref="F61:K61"/>
    <mergeCell ref="D62:E62"/>
    <mergeCell ref="F62:K62"/>
    <mergeCell ref="D63:E63"/>
    <mergeCell ref="F63:K63"/>
    <mergeCell ref="R53:R54"/>
    <mergeCell ref="B54:C54"/>
    <mergeCell ref="N55:O56"/>
    <mergeCell ref="C58:C64"/>
    <mergeCell ref="D58:E58"/>
    <mergeCell ref="F58:K58"/>
    <mergeCell ref="D59:E59"/>
    <mergeCell ref="F59:K59"/>
    <mergeCell ref="D60:E60"/>
    <mergeCell ref="F60:K60"/>
    <mergeCell ref="L52:M52"/>
    <mergeCell ref="P52:Q52"/>
    <mergeCell ref="B53:C53"/>
    <mergeCell ref="F53:F54"/>
    <mergeCell ref="G53:G54"/>
    <mergeCell ref="H53:H54"/>
    <mergeCell ref="L53:M54"/>
    <mergeCell ref="N53:N54"/>
    <mergeCell ref="O53:O54"/>
    <mergeCell ref="P53:Q54"/>
    <mergeCell ref="Z19:AA19"/>
    <mergeCell ref="B20:C20"/>
    <mergeCell ref="B22:C22"/>
    <mergeCell ref="B51:C51"/>
    <mergeCell ref="F51:F52"/>
    <mergeCell ref="G51:G52"/>
    <mergeCell ref="H51:H52"/>
    <mergeCell ref="L51:M51"/>
    <mergeCell ref="P51:Q51"/>
    <mergeCell ref="B52:C52"/>
    <mergeCell ref="P18:S18"/>
    <mergeCell ref="T18:AA18"/>
    <mergeCell ref="B19:C19"/>
    <mergeCell ref="H19:I19"/>
    <mergeCell ref="J19:K19"/>
    <mergeCell ref="L19:M19"/>
    <mergeCell ref="N19:O19"/>
    <mergeCell ref="T19:U19"/>
    <mergeCell ref="V19:W19"/>
    <mergeCell ref="X19:Y19"/>
    <mergeCell ref="B10:C10"/>
    <mergeCell ref="D10:I10"/>
    <mergeCell ref="B11:C11"/>
    <mergeCell ref="D11:I11"/>
    <mergeCell ref="D18:G18"/>
    <mergeCell ref="H18:O18"/>
    <mergeCell ref="D6:I6"/>
    <mergeCell ref="B7:C7"/>
    <mergeCell ref="D7:I7"/>
    <mergeCell ref="B8:C8"/>
    <mergeCell ref="D8:I8"/>
    <mergeCell ref="B9:C9"/>
    <mergeCell ref="D9:I9"/>
    <mergeCell ref="B21:C21"/>
    <mergeCell ref="B27:C27"/>
    <mergeCell ref="B33:C33"/>
    <mergeCell ref="B39:C39"/>
    <mergeCell ref="B45:C45"/>
    <mergeCell ref="B1:R1"/>
    <mergeCell ref="B3:U3"/>
    <mergeCell ref="B5:C5"/>
    <mergeCell ref="E5:I5"/>
    <mergeCell ref="B6:C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W130"/>
  <sheetViews>
    <sheetView zoomScale="75" zoomScaleNormal="75" zoomScalePageLayoutView="0" workbookViewId="0" topLeftCell="A1">
      <selection activeCell="A2" sqref="A2"/>
    </sheetView>
  </sheetViews>
  <sheetFormatPr defaultColWidth="9.140625" defaultRowHeight="15"/>
  <cols>
    <col min="1" max="1" width="17.140625" style="0" customWidth="1"/>
    <col min="2" max="2" width="12.421875" style="5" customWidth="1"/>
    <col min="3" max="3" width="4.421875" style="5" customWidth="1"/>
    <col min="4" max="4" width="5.421875" style="5" customWidth="1"/>
    <col min="5" max="5" width="12.421875" style="5" customWidth="1"/>
    <col min="6" max="6" width="4.421875" style="5" customWidth="1"/>
    <col min="7" max="7" width="5.421875" style="5" customWidth="1"/>
    <col min="8" max="8" width="5.8515625" style="5" customWidth="1"/>
    <col min="10" max="10" width="17.140625" style="0" customWidth="1"/>
    <col min="11" max="11" width="12.421875" style="5" customWidth="1"/>
    <col min="12" max="12" width="4.421875" style="5" customWidth="1"/>
    <col min="13" max="13" width="5.421875" style="5" customWidth="1"/>
    <col min="14" max="14" width="12.421875" style="5" customWidth="1"/>
    <col min="15" max="15" width="4.421875" style="5" customWidth="1"/>
    <col min="16" max="16" width="5.421875" style="5" customWidth="1"/>
    <col min="17" max="17" width="6.421875" style="5" customWidth="1"/>
  </cols>
  <sheetData>
    <row r="1" spans="1:17" ht="22.5" customHeight="1">
      <c r="A1" s="303" t="s">
        <v>358</v>
      </c>
      <c r="B1" s="303"/>
      <c r="C1" s="303"/>
      <c r="D1" s="303"/>
      <c r="E1" s="303"/>
      <c r="F1" s="303"/>
      <c r="G1" s="303"/>
      <c r="H1" s="303"/>
      <c r="I1" s="303"/>
      <c r="J1" s="303"/>
      <c r="K1" s="303"/>
      <c r="L1" s="303"/>
      <c r="M1" s="303"/>
      <c r="N1" s="303"/>
      <c r="O1" s="303"/>
      <c r="P1" s="303"/>
      <c r="Q1" s="303"/>
    </row>
    <row r="2" spans="12:18" ht="22.5" customHeight="1">
      <c r="L2" s="115" t="s">
        <v>356</v>
      </c>
      <c r="M2" s="92">
        <f>'クラブチーム用入力シート'!D5</f>
        <v>0</v>
      </c>
      <c r="N2" s="58" t="s">
        <v>306</v>
      </c>
      <c r="O2" s="93"/>
      <c r="P2" s="92" t="s">
        <v>305</v>
      </c>
      <c r="Q2" s="5">
        <v>1</v>
      </c>
      <c r="R2" s="94" t="s">
        <v>307</v>
      </c>
    </row>
    <row r="3" spans="1:18" ht="22.5" customHeight="1">
      <c r="A3" s="288" t="s">
        <v>296</v>
      </c>
      <c r="B3" s="140"/>
      <c r="C3" s="304" t="e">
        <f>'クラブチーム用入力シート'!D6</f>
        <v>#N/A</v>
      </c>
      <c r="D3" s="305"/>
      <c r="E3" s="305"/>
      <c r="F3" s="305"/>
      <c r="G3" s="305"/>
      <c r="H3" s="305"/>
      <c r="I3" s="305"/>
      <c r="J3" s="305"/>
      <c r="K3" s="305"/>
      <c r="L3" s="305"/>
      <c r="M3" s="305"/>
      <c r="N3" s="305"/>
      <c r="O3" s="305"/>
      <c r="P3" s="305"/>
      <c r="Q3" s="306"/>
      <c r="R3" s="20"/>
    </row>
    <row r="4" spans="1:18" ht="22.5" customHeight="1">
      <c r="A4" s="229" t="s">
        <v>297</v>
      </c>
      <c r="B4" s="312"/>
      <c r="C4" s="285" t="e">
        <f>'クラブチーム用入力シート'!D7</f>
        <v>#N/A</v>
      </c>
      <c r="D4" s="286"/>
      <c r="E4" s="286"/>
      <c r="F4" s="286"/>
      <c r="G4" s="286"/>
      <c r="H4" s="286"/>
      <c r="I4" s="286"/>
      <c r="J4" s="286"/>
      <c r="K4" s="286"/>
      <c r="L4" s="286"/>
      <c r="M4" s="286"/>
      <c r="N4" s="286"/>
      <c r="O4" s="286"/>
      <c r="P4" s="286"/>
      <c r="Q4" s="287"/>
      <c r="R4" s="20"/>
    </row>
    <row r="5" spans="1:23" ht="22.5" customHeight="1">
      <c r="A5" s="289" t="s">
        <v>212</v>
      </c>
      <c r="B5" s="291"/>
      <c r="C5" s="300">
        <f>'クラブチーム用入力シート'!D8</f>
        <v>0</v>
      </c>
      <c r="D5" s="301"/>
      <c r="E5" s="301"/>
      <c r="F5" s="82"/>
      <c r="G5" s="84" t="s">
        <v>276</v>
      </c>
      <c r="H5" s="83"/>
      <c r="I5" s="291" t="s">
        <v>277</v>
      </c>
      <c r="J5" s="291"/>
      <c r="K5" s="308">
        <f>'クラブチーム用入力シート'!D9</f>
        <v>0</v>
      </c>
      <c r="L5" s="308"/>
      <c r="M5" s="308"/>
      <c r="N5" s="308"/>
      <c r="O5" s="308"/>
      <c r="P5" s="309"/>
      <c r="Q5" s="310"/>
      <c r="R5" s="20"/>
      <c r="S5" s="302" t="s">
        <v>302</v>
      </c>
      <c r="T5" s="302"/>
      <c r="U5" s="302"/>
      <c r="V5" s="302"/>
      <c r="W5" s="302"/>
    </row>
    <row r="6" spans="19:23" ht="22.5" customHeight="1">
      <c r="S6" s="302"/>
      <c r="T6" s="302"/>
      <c r="U6" s="302"/>
      <c r="V6" s="302"/>
      <c r="W6" s="302"/>
    </row>
    <row r="7" spans="1:23" ht="22.5" customHeight="1">
      <c r="A7" s="295" t="s">
        <v>213</v>
      </c>
      <c r="B7" s="296"/>
      <c r="C7" s="292">
        <f>'クラブチーム用入力シート'!D10</f>
        <v>0</v>
      </c>
      <c r="D7" s="292"/>
      <c r="E7" s="292"/>
      <c r="F7" s="292"/>
      <c r="G7" s="293"/>
      <c r="H7" s="294"/>
      <c r="J7" s="295" t="s">
        <v>213</v>
      </c>
      <c r="K7" s="296"/>
      <c r="L7" s="292">
        <f>'クラブチーム用入力シート'!D11</f>
        <v>0</v>
      </c>
      <c r="M7" s="292"/>
      <c r="N7" s="292"/>
      <c r="O7" s="292"/>
      <c r="P7" s="293"/>
      <c r="Q7" s="294"/>
      <c r="R7" s="20"/>
      <c r="S7" s="302"/>
      <c r="T7" s="302"/>
      <c r="U7" s="302"/>
      <c r="V7" s="302"/>
      <c r="W7" s="302"/>
    </row>
    <row r="8" spans="1:23" ht="22.5" customHeight="1">
      <c r="A8" s="245" t="s">
        <v>299</v>
      </c>
      <c r="B8" s="246"/>
      <c r="C8" s="316">
        <f>'クラブチーム用入力シート'!B18</f>
        <v>0</v>
      </c>
      <c r="D8" s="317"/>
      <c r="E8" s="317"/>
      <c r="F8" s="317"/>
      <c r="G8" s="318" t="s">
        <v>284</v>
      </c>
      <c r="H8" s="319"/>
      <c r="J8" s="245" t="s">
        <v>299</v>
      </c>
      <c r="K8" s="246"/>
      <c r="L8" s="316">
        <f>'クラブチーム用入力シート'!B18</f>
        <v>0</v>
      </c>
      <c r="M8" s="317"/>
      <c r="N8" s="317"/>
      <c r="O8" s="317"/>
      <c r="P8" s="318" t="s">
        <v>284</v>
      </c>
      <c r="Q8" s="319"/>
      <c r="R8" s="20"/>
      <c r="S8" s="302"/>
      <c r="T8" s="302"/>
      <c r="U8" s="302"/>
      <c r="V8" s="302"/>
      <c r="W8" s="302"/>
    </row>
    <row r="9" spans="1:17" ht="22.5" customHeight="1">
      <c r="A9" s="55" t="s">
        <v>214</v>
      </c>
      <c r="B9" s="56" t="s">
        <v>221</v>
      </c>
      <c r="C9" s="56" t="s">
        <v>219</v>
      </c>
      <c r="D9" s="120" t="s">
        <v>275</v>
      </c>
      <c r="E9" s="56" t="s">
        <v>222</v>
      </c>
      <c r="F9" s="56" t="s">
        <v>219</v>
      </c>
      <c r="G9" s="120" t="s">
        <v>275</v>
      </c>
      <c r="H9" s="40" t="s">
        <v>220</v>
      </c>
      <c r="J9" s="55" t="s">
        <v>214</v>
      </c>
      <c r="K9" s="56" t="s">
        <v>221</v>
      </c>
      <c r="L9" s="56" t="s">
        <v>219</v>
      </c>
      <c r="M9" s="120" t="s">
        <v>275</v>
      </c>
      <c r="N9" s="56" t="s">
        <v>222</v>
      </c>
      <c r="O9" s="56" t="s">
        <v>219</v>
      </c>
      <c r="P9" s="120" t="s">
        <v>275</v>
      </c>
      <c r="Q9" s="40" t="s">
        <v>220</v>
      </c>
    </row>
    <row r="10" spans="1:17" ht="22.5" customHeight="1">
      <c r="A10" s="34" t="s">
        <v>215</v>
      </c>
      <c r="B10" s="35">
        <f>'クラブチーム用入力シート'!D20</f>
        <v>0</v>
      </c>
      <c r="C10" s="35">
        <f>'クラブチーム用入力シート'!D22</f>
        <v>0</v>
      </c>
      <c r="D10" s="35"/>
      <c r="E10" s="36"/>
      <c r="F10" s="36"/>
      <c r="G10" s="36"/>
      <c r="H10" s="37"/>
      <c r="J10" s="34" t="s">
        <v>227</v>
      </c>
      <c r="K10" s="35">
        <f>'クラブチーム用入力シート'!P20</f>
        <v>0</v>
      </c>
      <c r="L10" s="35">
        <f>'クラブチーム用入力シート'!P22</f>
        <v>0</v>
      </c>
      <c r="M10" s="35"/>
      <c r="N10" s="36"/>
      <c r="O10" s="36"/>
      <c r="P10" s="36"/>
      <c r="Q10" s="37"/>
    </row>
    <row r="11" spans="1:17" ht="22.5" customHeight="1">
      <c r="A11" s="30" t="s">
        <v>216</v>
      </c>
      <c r="B11" s="24">
        <f>'クラブチーム用入力シート'!E20</f>
        <v>0</v>
      </c>
      <c r="C11" s="24">
        <f>'クラブチーム用入力シート'!E22</f>
        <v>0</v>
      </c>
      <c r="D11" s="24"/>
      <c r="E11" s="25"/>
      <c r="F11" s="25"/>
      <c r="G11" s="25"/>
      <c r="H11" s="29"/>
      <c r="J11" s="30" t="s">
        <v>228</v>
      </c>
      <c r="K11" s="24">
        <f>'クラブチーム用入力シート'!Q20</f>
        <v>0</v>
      </c>
      <c r="L11" s="24">
        <f>'クラブチーム用入力シート'!Q22</f>
        <v>0</v>
      </c>
      <c r="M11" s="24"/>
      <c r="N11" s="25"/>
      <c r="O11" s="25"/>
      <c r="P11" s="25"/>
      <c r="Q11" s="29"/>
    </row>
    <row r="12" spans="1:17" ht="22.5" customHeight="1">
      <c r="A12" s="30" t="s">
        <v>217</v>
      </c>
      <c r="B12" s="24">
        <f>'クラブチーム用入力シート'!F20</f>
        <v>0</v>
      </c>
      <c r="C12" s="24">
        <f>'クラブチーム用入力シート'!F22</f>
        <v>0</v>
      </c>
      <c r="D12" s="24"/>
      <c r="E12" s="25"/>
      <c r="F12" s="25"/>
      <c r="G12" s="25"/>
      <c r="H12" s="29"/>
      <c r="J12" s="30" t="s">
        <v>229</v>
      </c>
      <c r="K12" s="24">
        <f>'クラブチーム用入力シート'!R20</f>
        <v>0</v>
      </c>
      <c r="L12" s="24">
        <f>'クラブチーム用入力シート'!R22</f>
        <v>0</v>
      </c>
      <c r="M12" s="24"/>
      <c r="N12" s="25"/>
      <c r="O12" s="25"/>
      <c r="P12" s="25"/>
      <c r="Q12" s="29"/>
    </row>
    <row r="13" spans="1:17" ht="22.5" customHeight="1">
      <c r="A13" s="30" t="s">
        <v>218</v>
      </c>
      <c r="B13" s="24">
        <f>'クラブチーム用入力シート'!G20</f>
        <v>0</v>
      </c>
      <c r="C13" s="24">
        <f>'クラブチーム用入力シート'!G22</f>
        <v>0</v>
      </c>
      <c r="D13" s="24"/>
      <c r="E13" s="25"/>
      <c r="F13" s="25"/>
      <c r="G13" s="25"/>
      <c r="H13" s="29"/>
      <c r="J13" s="30" t="s">
        <v>230</v>
      </c>
      <c r="K13" s="24">
        <f>'クラブチーム用入力シート'!S20</f>
        <v>0</v>
      </c>
      <c r="L13" s="24">
        <f>'クラブチーム用入力シート'!S22</f>
        <v>0</v>
      </c>
      <c r="M13" s="24"/>
      <c r="N13" s="25"/>
      <c r="O13" s="25"/>
      <c r="P13" s="25"/>
      <c r="Q13" s="29"/>
    </row>
    <row r="14" spans="1:17" ht="22.5" customHeight="1">
      <c r="A14" s="30" t="s">
        <v>223</v>
      </c>
      <c r="B14" s="24">
        <f>'クラブチーム用入力シート'!H20</f>
        <v>0</v>
      </c>
      <c r="C14" s="24">
        <f>'クラブチーム用入力シート'!H22</f>
        <v>0</v>
      </c>
      <c r="D14" s="24"/>
      <c r="E14" s="24">
        <f>'クラブチーム用入力シート'!I20</f>
        <v>0</v>
      </c>
      <c r="F14" s="24">
        <f>'クラブチーム用入力シート'!I22</f>
        <v>0</v>
      </c>
      <c r="G14" s="79"/>
      <c r="H14" s="29"/>
      <c r="J14" s="30" t="s">
        <v>231</v>
      </c>
      <c r="K14" s="24">
        <f>'クラブチーム用入力シート'!T20</f>
        <v>0</v>
      </c>
      <c r="L14" s="24">
        <f>'クラブチーム用入力シート'!T22</f>
        <v>0</v>
      </c>
      <c r="M14" s="24"/>
      <c r="N14" s="24">
        <f>'クラブチーム用入力シート'!U20</f>
        <v>0</v>
      </c>
      <c r="O14" s="24">
        <f>'クラブチーム用入力シート'!U22</f>
        <v>0</v>
      </c>
      <c r="P14" s="79"/>
      <c r="Q14" s="29"/>
    </row>
    <row r="15" spans="1:17" ht="22.5" customHeight="1">
      <c r="A15" s="30" t="s">
        <v>224</v>
      </c>
      <c r="B15" s="24">
        <f>'クラブチーム用入力シート'!J20</f>
        <v>0</v>
      </c>
      <c r="C15" s="24">
        <f>'クラブチーム用入力シート'!J22</f>
        <v>0</v>
      </c>
      <c r="D15" s="24"/>
      <c r="E15" s="24">
        <f>'クラブチーム用入力シート'!K20</f>
        <v>0</v>
      </c>
      <c r="F15" s="24">
        <f>'クラブチーム用入力シート'!K22</f>
        <v>0</v>
      </c>
      <c r="G15" s="79"/>
      <c r="H15" s="29"/>
      <c r="J15" s="30" t="s">
        <v>232</v>
      </c>
      <c r="K15" s="24">
        <f>'クラブチーム用入力シート'!V20</f>
        <v>0</v>
      </c>
      <c r="L15" s="24">
        <f>'クラブチーム用入力シート'!V22</f>
        <v>0</v>
      </c>
      <c r="M15" s="24"/>
      <c r="N15" s="24">
        <f>'クラブチーム用入力シート'!W20</f>
        <v>0</v>
      </c>
      <c r="O15" s="24">
        <f>'クラブチーム用入力シート'!W22</f>
        <v>0</v>
      </c>
      <c r="P15" s="79"/>
      <c r="Q15" s="29"/>
    </row>
    <row r="16" spans="1:17" ht="22.5" customHeight="1">
      <c r="A16" s="30" t="s">
        <v>225</v>
      </c>
      <c r="B16" s="24">
        <f>'クラブチーム用入力シート'!L20</f>
        <v>0</v>
      </c>
      <c r="C16" s="24">
        <f>'クラブチーム用入力シート'!L22</f>
        <v>0</v>
      </c>
      <c r="D16" s="24"/>
      <c r="E16" s="24">
        <f>'クラブチーム用入力シート'!M20</f>
        <v>0</v>
      </c>
      <c r="F16" s="24">
        <f>'クラブチーム用入力シート'!M22</f>
        <v>0</v>
      </c>
      <c r="G16" s="79"/>
      <c r="H16" s="29"/>
      <c r="J16" s="30" t="s">
        <v>233</v>
      </c>
      <c r="K16" s="24">
        <f>'クラブチーム用入力シート'!X20</f>
        <v>0</v>
      </c>
      <c r="L16" s="24">
        <f>'クラブチーム用入力シート'!X22</f>
        <v>0</v>
      </c>
      <c r="M16" s="24"/>
      <c r="N16" s="24">
        <f>'クラブチーム用入力シート'!Y20</f>
        <v>0</v>
      </c>
      <c r="O16" s="24">
        <f>'クラブチーム用入力シート'!Y22</f>
        <v>0</v>
      </c>
      <c r="P16" s="79"/>
      <c r="Q16" s="29"/>
    </row>
    <row r="17" spans="1:17" ht="22.5" customHeight="1">
      <c r="A17" s="31" t="s">
        <v>226</v>
      </c>
      <c r="B17" s="32">
        <f>'クラブチーム用入力シート'!N20</f>
        <v>0</v>
      </c>
      <c r="C17" s="32">
        <f>'クラブチーム用入力シート'!N22</f>
        <v>0</v>
      </c>
      <c r="D17" s="32"/>
      <c r="E17" s="32">
        <f>'クラブチーム用入力シート'!O20</f>
        <v>0</v>
      </c>
      <c r="F17" s="32">
        <f>'クラブチーム用入力シート'!O22</f>
        <v>0</v>
      </c>
      <c r="G17" s="80"/>
      <c r="H17" s="33"/>
      <c r="J17" s="31" t="s">
        <v>234</v>
      </c>
      <c r="K17" s="32">
        <f>'クラブチーム用入力シート'!Z20</f>
        <v>0</v>
      </c>
      <c r="L17" s="32">
        <f>'クラブチーム用入力シート'!Z22</f>
        <v>0</v>
      </c>
      <c r="M17" s="32"/>
      <c r="N17" s="32">
        <f>'クラブチーム用入力シート'!AA20</f>
        <v>0</v>
      </c>
      <c r="O17" s="32">
        <f>'クラブチーム用入力シート'!AA22</f>
        <v>0</v>
      </c>
      <c r="P17" s="80"/>
      <c r="Q17" s="33"/>
    </row>
    <row r="18" ht="22.5" customHeight="1"/>
    <row r="19" spans="8:16" ht="22.5" customHeight="1">
      <c r="H19" s="279" t="s">
        <v>303</v>
      </c>
      <c r="I19" s="320"/>
      <c r="J19" s="320"/>
      <c r="K19" s="320"/>
      <c r="L19" s="320"/>
      <c r="M19" s="320"/>
      <c r="N19" s="320"/>
      <c r="O19" s="320"/>
      <c r="P19" s="320"/>
    </row>
    <row r="20" spans="1:16" ht="22.5" customHeight="1">
      <c r="A20" s="47" t="s">
        <v>304</v>
      </c>
      <c r="B20" s="54" t="s">
        <v>252</v>
      </c>
      <c r="C20" s="48"/>
      <c r="D20" s="50"/>
      <c r="E20" s="49" t="s">
        <v>247</v>
      </c>
      <c r="H20" s="320"/>
      <c r="I20" s="320"/>
      <c r="J20" s="320"/>
      <c r="K20" s="320"/>
      <c r="L20" s="320"/>
      <c r="M20" s="320"/>
      <c r="N20" s="320"/>
      <c r="O20" s="320"/>
      <c r="P20" s="320"/>
    </row>
    <row r="21" spans="1:22" ht="22.5" customHeight="1">
      <c r="A21" s="64" t="s">
        <v>253</v>
      </c>
      <c r="B21" s="73">
        <f>'クラブチーム用入力シート'!R53</f>
        <v>0</v>
      </c>
      <c r="C21" s="66" t="s">
        <v>256</v>
      </c>
      <c r="D21" s="77"/>
      <c r="E21" s="28">
        <f>B21*600</f>
        <v>0</v>
      </c>
      <c r="H21" s="277" t="s">
        <v>296</v>
      </c>
      <c r="I21" s="277"/>
      <c r="J21" s="280"/>
      <c r="K21" s="280"/>
      <c r="L21" s="280"/>
      <c r="M21" s="280"/>
      <c r="N21" s="280"/>
      <c r="O21" s="280"/>
      <c r="P21" s="59"/>
      <c r="R21" s="314" t="s">
        <v>269</v>
      </c>
      <c r="S21" s="314"/>
      <c r="T21" s="314"/>
      <c r="U21" s="314"/>
      <c r="V21" s="314"/>
    </row>
    <row r="22" spans="1:22" ht="22.5" customHeight="1">
      <c r="A22" s="64" t="s">
        <v>254</v>
      </c>
      <c r="B22" s="73">
        <f>'クラブチーム用入力シート'!D51+'クラブチーム用入力シート'!D53</f>
        <v>0</v>
      </c>
      <c r="C22" s="66" t="s">
        <v>256</v>
      </c>
      <c r="D22" s="77"/>
      <c r="E22" s="28">
        <f>B22*800</f>
        <v>0</v>
      </c>
      <c r="H22" s="277"/>
      <c r="I22" s="277"/>
      <c r="J22" s="280"/>
      <c r="K22" s="280"/>
      <c r="L22" s="280"/>
      <c r="M22" s="280"/>
      <c r="N22" s="280"/>
      <c r="O22" s="280"/>
      <c r="P22" s="59"/>
      <c r="R22" s="314"/>
      <c r="S22" s="314"/>
      <c r="T22" s="314"/>
      <c r="U22" s="314"/>
      <c r="V22" s="314"/>
    </row>
    <row r="23" spans="1:22" ht="22.5" customHeight="1">
      <c r="A23" s="65" t="s">
        <v>255</v>
      </c>
      <c r="B23" s="74">
        <f>'クラブチーム用入力シート'!D52+'クラブチーム用入力シート'!D54</f>
        <v>0</v>
      </c>
      <c r="C23" s="67" t="s">
        <v>257</v>
      </c>
      <c r="D23" s="78"/>
      <c r="E23" s="19">
        <f>B23*1600</f>
        <v>0</v>
      </c>
      <c r="H23" s="277" t="s">
        <v>300</v>
      </c>
      <c r="I23" s="277"/>
      <c r="J23" s="278"/>
      <c r="K23" s="278"/>
      <c r="L23" s="278"/>
      <c r="M23" s="278"/>
      <c r="N23" s="278"/>
      <c r="O23" s="278"/>
      <c r="P23" s="81"/>
      <c r="Q23" s="279" t="s">
        <v>235</v>
      </c>
      <c r="R23" s="315" t="s">
        <v>270</v>
      </c>
      <c r="S23" s="315"/>
      <c r="T23" s="315"/>
      <c r="U23" s="315"/>
      <c r="V23" s="76"/>
    </row>
    <row r="24" spans="1:22" ht="22.5" customHeight="1">
      <c r="A24" s="274" t="s">
        <v>249</v>
      </c>
      <c r="B24" s="275"/>
      <c r="C24" s="276"/>
      <c r="D24" s="63"/>
      <c r="E24" s="62">
        <f>E21+E22+E23</f>
        <v>0</v>
      </c>
      <c r="H24" s="277"/>
      <c r="I24" s="277"/>
      <c r="J24" s="278"/>
      <c r="K24" s="278"/>
      <c r="L24" s="278"/>
      <c r="M24" s="278"/>
      <c r="N24" s="278"/>
      <c r="O24" s="278"/>
      <c r="P24" s="81"/>
      <c r="Q24" s="279"/>
      <c r="R24" s="315"/>
      <c r="S24" s="315"/>
      <c r="T24" s="315"/>
      <c r="U24" s="315"/>
      <c r="V24" s="76"/>
    </row>
    <row r="25" spans="1:8" ht="22.5" customHeight="1">
      <c r="A25" s="321" t="s">
        <v>301</v>
      </c>
      <c r="B25" s="321"/>
      <c r="C25" s="321"/>
      <c r="D25" s="321"/>
      <c r="E25" s="321"/>
      <c r="F25" s="91"/>
      <c r="G25" s="69"/>
      <c r="H25" s="69"/>
    </row>
    <row r="26" spans="1:8" ht="22.5" customHeight="1">
      <c r="A26" s="322"/>
      <c r="B26" s="322"/>
      <c r="C26" s="322"/>
      <c r="D26" s="322"/>
      <c r="E26" s="322"/>
      <c r="F26" s="91"/>
      <c r="G26" s="68"/>
      <c r="H26" s="68"/>
    </row>
    <row r="27" spans="1:17" ht="22.5" customHeight="1">
      <c r="A27" s="303" t="s">
        <v>358</v>
      </c>
      <c r="B27" s="303"/>
      <c r="C27" s="303"/>
      <c r="D27" s="303"/>
      <c r="E27" s="303"/>
      <c r="F27" s="303"/>
      <c r="G27" s="303"/>
      <c r="H27" s="303"/>
      <c r="I27" s="303"/>
      <c r="J27" s="303"/>
      <c r="K27" s="303"/>
      <c r="L27" s="303"/>
      <c r="M27" s="303"/>
      <c r="N27" s="303"/>
      <c r="O27" s="303"/>
      <c r="P27" s="303"/>
      <c r="Q27" s="303"/>
    </row>
    <row r="28" spans="14:17" ht="22.5" customHeight="1">
      <c r="N28" s="58" t="s">
        <v>306</v>
      </c>
      <c r="O28" s="95">
        <f>$O$2</f>
        <v>0</v>
      </c>
      <c r="P28" s="92" t="s">
        <v>305</v>
      </c>
      <c r="Q28" s="5">
        <v>2</v>
      </c>
    </row>
    <row r="29" spans="1:17" ht="22.5" customHeight="1">
      <c r="A29" s="288" t="s">
        <v>296</v>
      </c>
      <c r="B29" s="140"/>
      <c r="C29" s="304" t="e">
        <f>C3</f>
        <v>#N/A</v>
      </c>
      <c r="D29" s="305"/>
      <c r="E29" s="305"/>
      <c r="F29" s="305"/>
      <c r="G29" s="305"/>
      <c r="H29" s="305"/>
      <c r="I29" s="305"/>
      <c r="J29" s="305"/>
      <c r="K29" s="305"/>
      <c r="L29" s="305"/>
      <c r="M29" s="305"/>
      <c r="N29" s="305"/>
      <c r="O29" s="305"/>
      <c r="P29" s="305"/>
      <c r="Q29" s="306"/>
    </row>
    <row r="30" spans="1:17" ht="22.5" customHeight="1">
      <c r="A30" s="229" t="s">
        <v>297</v>
      </c>
      <c r="B30" s="312"/>
      <c r="C30" s="285" t="e">
        <f>C4</f>
        <v>#N/A</v>
      </c>
      <c r="D30" s="286"/>
      <c r="E30" s="286"/>
      <c r="F30" s="286"/>
      <c r="G30" s="286"/>
      <c r="H30" s="286"/>
      <c r="I30" s="286"/>
      <c r="J30" s="286"/>
      <c r="K30" s="286"/>
      <c r="L30" s="286"/>
      <c r="M30" s="286"/>
      <c r="N30" s="286"/>
      <c r="O30" s="286"/>
      <c r="P30" s="286"/>
      <c r="Q30" s="287"/>
    </row>
    <row r="31" spans="1:17" ht="22.5" customHeight="1">
      <c r="A31" s="289" t="s">
        <v>212</v>
      </c>
      <c r="B31" s="291"/>
      <c r="C31" s="300">
        <f>C5</f>
        <v>0</v>
      </c>
      <c r="D31" s="301"/>
      <c r="E31" s="301"/>
      <c r="F31" s="82"/>
      <c r="G31" s="84" t="s">
        <v>276</v>
      </c>
      <c r="H31" s="83"/>
      <c r="I31" s="291" t="s">
        <v>277</v>
      </c>
      <c r="J31" s="291"/>
      <c r="K31" s="308">
        <f>K5</f>
        <v>0</v>
      </c>
      <c r="L31" s="308"/>
      <c r="M31" s="308"/>
      <c r="N31" s="308"/>
      <c r="O31" s="308"/>
      <c r="P31" s="309"/>
      <c r="Q31" s="310"/>
    </row>
    <row r="32" ht="22.5" customHeight="1"/>
    <row r="33" spans="1:17" ht="22.5" customHeight="1">
      <c r="A33" s="295" t="s">
        <v>213</v>
      </c>
      <c r="B33" s="296"/>
      <c r="C33" s="292">
        <f>C7</f>
        <v>0</v>
      </c>
      <c r="D33" s="292"/>
      <c r="E33" s="292"/>
      <c r="F33" s="292"/>
      <c r="G33" s="293"/>
      <c r="H33" s="294"/>
      <c r="J33" s="295" t="s">
        <v>213</v>
      </c>
      <c r="K33" s="296"/>
      <c r="L33" s="292">
        <f>L7</f>
        <v>0</v>
      </c>
      <c r="M33" s="292"/>
      <c r="N33" s="292"/>
      <c r="O33" s="292"/>
      <c r="P33" s="293"/>
      <c r="Q33" s="294"/>
    </row>
    <row r="34" spans="1:17" ht="22.5" customHeight="1">
      <c r="A34" s="245" t="s">
        <v>299</v>
      </c>
      <c r="B34" s="246"/>
      <c r="C34" s="316">
        <f>'クラブチーム用入力シート'!B24</f>
        <v>0</v>
      </c>
      <c r="D34" s="317"/>
      <c r="E34" s="317"/>
      <c r="F34" s="317"/>
      <c r="G34" s="318" t="s">
        <v>284</v>
      </c>
      <c r="H34" s="319"/>
      <c r="J34" s="245" t="s">
        <v>299</v>
      </c>
      <c r="K34" s="246"/>
      <c r="L34" s="316">
        <f>C34</f>
        <v>0</v>
      </c>
      <c r="M34" s="317"/>
      <c r="N34" s="317"/>
      <c r="O34" s="317"/>
      <c r="P34" s="318" t="s">
        <v>284</v>
      </c>
      <c r="Q34" s="319"/>
    </row>
    <row r="35" spans="1:17" ht="22.5" customHeight="1">
      <c r="A35" s="55" t="s">
        <v>214</v>
      </c>
      <c r="B35" s="56" t="s">
        <v>221</v>
      </c>
      <c r="C35" s="56" t="s">
        <v>219</v>
      </c>
      <c r="D35" s="120" t="s">
        <v>275</v>
      </c>
      <c r="E35" s="56" t="s">
        <v>222</v>
      </c>
      <c r="F35" s="56" t="s">
        <v>219</v>
      </c>
      <c r="G35" s="120" t="s">
        <v>275</v>
      </c>
      <c r="H35" s="40" t="s">
        <v>220</v>
      </c>
      <c r="J35" s="55" t="s">
        <v>214</v>
      </c>
      <c r="K35" s="56" t="s">
        <v>221</v>
      </c>
      <c r="L35" s="56" t="s">
        <v>219</v>
      </c>
      <c r="M35" s="120" t="s">
        <v>275</v>
      </c>
      <c r="N35" s="56" t="s">
        <v>222</v>
      </c>
      <c r="O35" s="56" t="s">
        <v>219</v>
      </c>
      <c r="P35" s="120" t="s">
        <v>275</v>
      </c>
      <c r="Q35" s="40" t="s">
        <v>220</v>
      </c>
    </row>
    <row r="36" spans="1:17" ht="22.5" customHeight="1">
      <c r="A36" s="34" t="s">
        <v>215</v>
      </c>
      <c r="B36" s="35">
        <f>'クラブチーム用入力シート'!D26</f>
        <v>0</v>
      </c>
      <c r="C36" s="35">
        <f>'クラブチーム用入力シート'!D$28</f>
        <v>0</v>
      </c>
      <c r="D36" s="35"/>
      <c r="E36" s="36"/>
      <c r="F36" s="36"/>
      <c r="G36" s="36"/>
      <c r="H36" s="37"/>
      <c r="J36" s="34" t="s">
        <v>227</v>
      </c>
      <c r="K36" s="35">
        <f>'クラブチーム用入力シート'!P26</f>
        <v>0</v>
      </c>
      <c r="L36" s="35">
        <f>'クラブチーム用入力シート'!P28</f>
        <v>0</v>
      </c>
      <c r="M36" s="35"/>
      <c r="N36" s="36"/>
      <c r="O36" s="36"/>
      <c r="P36" s="36"/>
      <c r="Q36" s="37"/>
    </row>
    <row r="37" spans="1:17" ht="22.5" customHeight="1">
      <c r="A37" s="30" t="s">
        <v>216</v>
      </c>
      <c r="B37" s="35">
        <f>'クラブチーム用入力シート'!E26</f>
        <v>0</v>
      </c>
      <c r="C37" s="35">
        <f>'クラブチーム用入力シート'!E28</f>
        <v>0</v>
      </c>
      <c r="D37" s="24"/>
      <c r="E37" s="25"/>
      <c r="F37" s="25"/>
      <c r="G37" s="25"/>
      <c r="H37" s="29"/>
      <c r="J37" s="30" t="s">
        <v>228</v>
      </c>
      <c r="K37" s="24">
        <f>'クラブチーム用入力シート'!Q26</f>
        <v>0</v>
      </c>
      <c r="L37" s="24">
        <f>'クラブチーム用入力シート'!Q28</f>
        <v>0</v>
      </c>
      <c r="M37" s="24"/>
      <c r="N37" s="25"/>
      <c r="O37" s="25"/>
      <c r="P37" s="25"/>
      <c r="Q37" s="29"/>
    </row>
    <row r="38" spans="1:17" ht="22.5" customHeight="1">
      <c r="A38" s="30" t="s">
        <v>217</v>
      </c>
      <c r="B38" s="35">
        <f>'クラブチーム用入力シート'!F26</f>
        <v>0</v>
      </c>
      <c r="C38" s="35">
        <f>'クラブチーム用入力シート'!F28</f>
        <v>0</v>
      </c>
      <c r="D38" s="24"/>
      <c r="E38" s="25"/>
      <c r="F38" s="25"/>
      <c r="G38" s="25"/>
      <c r="H38" s="29"/>
      <c r="J38" s="30" t="s">
        <v>229</v>
      </c>
      <c r="K38" s="24">
        <f>'クラブチーム用入力シート'!R26</f>
        <v>0</v>
      </c>
      <c r="L38" s="24">
        <f>'クラブチーム用入力シート'!R28</f>
        <v>0</v>
      </c>
      <c r="M38" s="24"/>
      <c r="N38" s="25"/>
      <c r="O38" s="25"/>
      <c r="P38" s="25"/>
      <c r="Q38" s="29"/>
    </row>
    <row r="39" spans="1:17" ht="22.5" customHeight="1">
      <c r="A39" s="30" t="s">
        <v>218</v>
      </c>
      <c r="B39" s="35">
        <f>'クラブチーム用入力シート'!G26</f>
        <v>0</v>
      </c>
      <c r="C39" s="24">
        <f>'クラブチーム用入力シート'!G28</f>
        <v>0</v>
      </c>
      <c r="D39" s="24"/>
      <c r="E39" s="25"/>
      <c r="F39" s="25"/>
      <c r="G39" s="25"/>
      <c r="H39" s="29"/>
      <c r="J39" s="30" t="s">
        <v>230</v>
      </c>
      <c r="K39" s="24">
        <f>'クラブチーム用入力シート'!S26</f>
        <v>0</v>
      </c>
      <c r="L39" s="24">
        <f>'クラブチーム用入力シート'!S28</f>
        <v>0</v>
      </c>
      <c r="M39" s="24"/>
      <c r="N39" s="25"/>
      <c r="O39" s="25"/>
      <c r="P39" s="25"/>
      <c r="Q39" s="29"/>
    </row>
    <row r="40" spans="1:17" ht="22.5" customHeight="1">
      <c r="A40" s="30" t="s">
        <v>223</v>
      </c>
      <c r="B40" s="24">
        <f>'クラブチーム用入力シート'!H26</f>
        <v>0</v>
      </c>
      <c r="C40" s="24">
        <f>'クラブチーム用入力シート'!H28</f>
        <v>0</v>
      </c>
      <c r="D40" s="24"/>
      <c r="E40" s="24">
        <f>'クラブチーム用入力シート'!I26</f>
        <v>0</v>
      </c>
      <c r="F40" s="24">
        <f>'クラブチーム用入力シート'!I28</f>
        <v>0</v>
      </c>
      <c r="G40" s="79"/>
      <c r="H40" s="29"/>
      <c r="J40" s="30" t="s">
        <v>231</v>
      </c>
      <c r="K40" s="24">
        <f>'クラブチーム用入力シート'!T26</f>
        <v>0</v>
      </c>
      <c r="L40" s="24">
        <f>'クラブチーム用入力シート'!T28</f>
        <v>0</v>
      </c>
      <c r="M40" s="24"/>
      <c r="N40" s="24">
        <f>'クラブチーム用入力シート'!U26</f>
        <v>0</v>
      </c>
      <c r="O40" s="24">
        <f>'クラブチーム用入力シート'!U28</f>
        <v>0</v>
      </c>
      <c r="P40" s="79"/>
      <c r="Q40" s="29"/>
    </row>
    <row r="41" spans="1:17" ht="22.5" customHeight="1">
      <c r="A41" s="30" t="s">
        <v>224</v>
      </c>
      <c r="B41" s="24">
        <f>'クラブチーム用入力シート'!J26</f>
        <v>0</v>
      </c>
      <c r="C41" s="24">
        <f>'クラブチーム用入力シート'!J28</f>
        <v>0</v>
      </c>
      <c r="D41" s="24"/>
      <c r="E41" s="24">
        <f>'クラブチーム用入力シート'!K26</f>
        <v>0</v>
      </c>
      <c r="F41" s="24">
        <f>'クラブチーム用入力シート'!K28</f>
        <v>0</v>
      </c>
      <c r="G41" s="79"/>
      <c r="H41" s="29"/>
      <c r="J41" s="30" t="s">
        <v>232</v>
      </c>
      <c r="K41" s="24">
        <f>'クラブチーム用入力シート'!V26</f>
        <v>0</v>
      </c>
      <c r="L41" s="24">
        <f>'クラブチーム用入力シート'!V28</f>
        <v>0</v>
      </c>
      <c r="M41" s="24"/>
      <c r="N41" s="24">
        <f>'クラブチーム用入力シート'!W26</f>
        <v>0</v>
      </c>
      <c r="O41" s="24">
        <f>'クラブチーム用入力シート'!W28</f>
        <v>0</v>
      </c>
      <c r="P41" s="79"/>
      <c r="Q41" s="29"/>
    </row>
    <row r="42" spans="1:17" ht="22.5" customHeight="1">
      <c r="A42" s="30" t="s">
        <v>225</v>
      </c>
      <c r="B42" s="24">
        <f>'クラブチーム用入力シート'!L26</f>
        <v>0</v>
      </c>
      <c r="C42" s="24">
        <f>'クラブチーム用入力シート'!L28</f>
        <v>0</v>
      </c>
      <c r="D42" s="24"/>
      <c r="E42" s="24">
        <f>'クラブチーム用入力シート'!M26</f>
        <v>0</v>
      </c>
      <c r="F42" s="24">
        <f>'クラブチーム用入力シート'!M28</f>
        <v>0</v>
      </c>
      <c r="G42" s="79"/>
      <c r="H42" s="29"/>
      <c r="J42" s="30" t="s">
        <v>233</v>
      </c>
      <c r="K42" s="24">
        <f>'クラブチーム用入力シート'!X26</f>
        <v>0</v>
      </c>
      <c r="L42" s="24">
        <f>'クラブチーム用入力シート'!X28</f>
        <v>0</v>
      </c>
      <c r="M42" s="24"/>
      <c r="N42" s="24">
        <f>'クラブチーム用入力シート'!Y26</f>
        <v>0</v>
      </c>
      <c r="O42" s="24">
        <f>'クラブチーム用入力シート'!Y28</f>
        <v>0</v>
      </c>
      <c r="P42" s="79"/>
      <c r="Q42" s="29"/>
    </row>
    <row r="43" spans="1:17" ht="22.5" customHeight="1">
      <c r="A43" s="31" t="s">
        <v>226</v>
      </c>
      <c r="B43" s="32">
        <f>'クラブチーム用入力シート'!N26</f>
        <v>0</v>
      </c>
      <c r="C43" s="32">
        <f>'クラブチーム用入力シート'!N28</f>
        <v>0</v>
      </c>
      <c r="D43" s="32"/>
      <c r="E43" s="32">
        <f>'クラブチーム用入力シート'!O26</f>
        <v>0</v>
      </c>
      <c r="F43" s="32">
        <f>'クラブチーム用入力シート'!O28</f>
        <v>0</v>
      </c>
      <c r="G43" s="80"/>
      <c r="H43" s="33"/>
      <c r="J43" s="31" t="s">
        <v>234</v>
      </c>
      <c r="K43" s="32">
        <f>'クラブチーム用入力シート'!Z26</f>
        <v>0</v>
      </c>
      <c r="L43" s="32">
        <f>'クラブチーム用入力シート'!Z28</f>
        <v>0</v>
      </c>
      <c r="M43" s="32"/>
      <c r="N43" s="32">
        <f>'クラブチーム用入力シート'!AA26</f>
        <v>0</v>
      </c>
      <c r="O43" s="32">
        <f>'クラブチーム用入力シート'!AA28</f>
        <v>0</v>
      </c>
      <c r="P43" s="80"/>
      <c r="Q43" s="33"/>
    </row>
    <row r="44" ht="22.5" customHeight="1"/>
    <row r="45" spans="8:16" ht="22.5" customHeight="1">
      <c r="H45" s="279" t="s">
        <v>303</v>
      </c>
      <c r="I45" s="320"/>
      <c r="J45" s="320"/>
      <c r="K45" s="320"/>
      <c r="L45" s="320"/>
      <c r="M45" s="320"/>
      <c r="N45" s="320"/>
      <c r="O45" s="320"/>
      <c r="P45" s="320"/>
    </row>
    <row r="46" spans="1:16" ht="22.5" customHeight="1">
      <c r="A46" s="47" t="s">
        <v>304</v>
      </c>
      <c r="B46" s="54" t="s">
        <v>252</v>
      </c>
      <c r="C46" s="48"/>
      <c r="D46" s="50"/>
      <c r="E46" s="49" t="s">
        <v>247</v>
      </c>
      <c r="H46" s="320"/>
      <c r="I46" s="320"/>
      <c r="J46" s="320"/>
      <c r="K46" s="320"/>
      <c r="L46" s="320"/>
      <c r="M46" s="320"/>
      <c r="N46" s="320"/>
      <c r="O46" s="320"/>
      <c r="P46" s="320"/>
    </row>
    <row r="47" spans="1:16" ht="22.5" customHeight="1">
      <c r="A47" s="64" t="s">
        <v>253</v>
      </c>
      <c r="B47" s="73">
        <f>B21</f>
        <v>0</v>
      </c>
      <c r="C47" s="66" t="s">
        <v>256</v>
      </c>
      <c r="D47" s="77"/>
      <c r="E47" s="28">
        <f>B47*600</f>
        <v>0</v>
      </c>
      <c r="H47" s="277" t="s">
        <v>296</v>
      </c>
      <c r="I47" s="277"/>
      <c r="J47" s="280"/>
      <c r="K47" s="280"/>
      <c r="L47" s="280"/>
      <c r="M47" s="280"/>
      <c r="N47" s="280"/>
      <c r="O47" s="280"/>
      <c r="P47" s="59"/>
    </row>
    <row r="48" spans="1:16" ht="22.5" customHeight="1">
      <c r="A48" s="64" t="s">
        <v>254</v>
      </c>
      <c r="B48" s="73">
        <f>B22</f>
        <v>0</v>
      </c>
      <c r="C48" s="66" t="s">
        <v>256</v>
      </c>
      <c r="D48" s="77"/>
      <c r="E48" s="28">
        <f>B48*800</f>
        <v>0</v>
      </c>
      <c r="H48" s="277"/>
      <c r="I48" s="277"/>
      <c r="J48" s="280"/>
      <c r="K48" s="280"/>
      <c r="L48" s="280"/>
      <c r="M48" s="280"/>
      <c r="N48" s="280"/>
      <c r="O48" s="280"/>
      <c r="P48" s="59"/>
    </row>
    <row r="49" spans="1:17" ht="22.5" customHeight="1">
      <c r="A49" s="65" t="s">
        <v>255</v>
      </c>
      <c r="B49" s="74">
        <f>B23</f>
        <v>0</v>
      </c>
      <c r="C49" s="67" t="s">
        <v>257</v>
      </c>
      <c r="D49" s="78"/>
      <c r="E49" s="19">
        <f>B49*1600</f>
        <v>0</v>
      </c>
      <c r="H49" s="277" t="s">
        <v>300</v>
      </c>
      <c r="I49" s="277"/>
      <c r="J49" s="278"/>
      <c r="K49" s="278"/>
      <c r="L49" s="278"/>
      <c r="M49" s="278"/>
      <c r="N49" s="278"/>
      <c r="O49" s="278"/>
      <c r="P49" s="81"/>
      <c r="Q49" s="279" t="s">
        <v>235</v>
      </c>
    </row>
    <row r="50" spans="1:17" ht="22.5" customHeight="1">
      <c r="A50" s="274" t="s">
        <v>249</v>
      </c>
      <c r="B50" s="275"/>
      <c r="C50" s="276"/>
      <c r="D50" s="63"/>
      <c r="E50" s="62">
        <f>E47+E48+E49</f>
        <v>0</v>
      </c>
      <c r="H50" s="277"/>
      <c r="I50" s="277"/>
      <c r="J50" s="278"/>
      <c r="K50" s="278"/>
      <c r="L50" s="278"/>
      <c r="M50" s="278"/>
      <c r="N50" s="278"/>
      <c r="O50" s="278"/>
      <c r="P50" s="81"/>
      <c r="Q50" s="279"/>
    </row>
    <row r="51" spans="1:8" ht="22.5" customHeight="1">
      <c r="A51" s="321" t="s">
        <v>301</v>
      </c>
      <c r="B51" s="321"/>
      <c r="C51" s="321"/>
      <c r="D51" s="321"/>
      <c r="E51" s="321"/>
      <c r="F51" s="91"/>
      <c r="G51" s="69"/>
      <c r="H51" s="69"/>
    </row>
    <row r="52" spans="1:8" ht="22.5" customHeight="1">
      <c r="A52" s="322"/>
      <c r="B52" s="322"/>
      <c r="C52" s="322"/>
      <c r="D52" s="322"/>
      <c r="E52" s="322"/>
      <c r="F52" s="91"/>
      <c r="G52" s="68"/>
      <c r="H52" s="68"/>
    </row>
    <row r="53" spans="1:17" ht="22.5" customHeight="1">
      <c r="A53" s="303" t="s">
        <v>358</v>
      </c>
      <c r="B53" s="303"/>
      <c r="C53" s="303"/>
      <c r="D53" s="303"/>
      <c r="E53" s="303"/>
      <c r="F53" s="303"/>
      <c r="G53" s="303"/>
      <c r="H53" s="303"/>
      <c r="I53" s="303"/>
      <c r="J53" s="303"/>
      <c r="K53" s="303"/>
      <c r="L53" s="303"/>
      <c r="M53" s="303"/>
      <c r="N53" s="303"/>
      <c r="O53" s="303"/>
      <c r="P53" s="303"/>
      <c r="Q53" s="303"/>
    </row>
    <row r="54" spans="14:17" ht="22.5" customHeight="1">
      <c r="N54" s="58" t="s">
        <v>306</v>
      </c>
      <c r="O54" s="95">
        <f>$O$2</f>
        <v>0</v>
      </c>
      <c r="P54" s="92" t="s">
        <v>305</v>
      </c>
      <c r="Q54" s="5">
        <v>3</v>
      </c>
    </row>
    <row r="55" spans="1:17" ht="22.5" customHeight="1">
      <c r="A55" s="288" t="s">
        <v>296</v>
      </c>
      <c r="B55" s="140"/>
      <c r="C55" s="304" t="e">
        <f>C29</f>
        <v>#N/A</v>
      </c>
      <c r="D55" s="305"/>
      <c r="E55" s="305"/>
      <c r="F55" s="305"/>
      <c r="G55" s="305"/>
      <c r="H55" s="305"/>
      <c r="I55" s="305"/>
      <c r="J55" s="305"/>
      <c r="K55" s="305"/>
      <c r="L55" s="305"/>
      <c r="M55" s="305"/>
      <c r="N55" s="305"/>
      <c r="O55" s="305"/>
      <c r="P55" s="305"/>
      <c r="Q55" s="306"/>
    </row>
    <row r="56" spans="1:17" ht="22.5" customHeight="1">
      <c r="A56" s="229" t="s">
        <v>297</v>
      </c>
      <c r="B56" s="312"/>
      <c r="C56" s="285" t="e">
        <f>C30</f>
        <v>#N/A</v>
      </c>
      <c r="D56" s="286"/>
      <c r="E56" s="286"/>
      <c r="F56" s="286"/>
      <c r="G56" s="286"/>
      <c r="H56" s="286"/>
      <c r="I56" s="286"/>
      <c r="J56" s="286"/>
      <c r="K56" s="286"/>
      <c r="L56" s="286"/>
      <c r="M56" s="286"/>
      <c r="N56" s="286"/>
      <c r="O56" s="286"/>
      <c r="P56" s="286"/>
      <c r="Q56" s="287"/>
    </row>
    <row r="57" spans="1:17" ht="22.5" customHeight="1">
      <c r="A57" s="289" t="s">
        <v>212</v>
      </c>
      <c r="B57" s="291"/>
      <c r="C57" s="300">
        <f>C5</f>
        <v>0</v>
      </c>
      <c r="D57" s="301"/>
      <c r="E57" s="301"/>
      <c r="F57" s="82"/>
      <c r="G57" s="84" t="s">
        <v>276</v>
      </c>
      <c r="H57" s="83"/>
      <c r="I57" s="291" t="s">
        <v>277</v>
      </c>
      <c r="J57" s="291"/>
      <c r="K57" s="308">
        <f>K31</f>
        <v>0</v>
      </c>
      <c r="L57" s="308"/>
      <c r="M57" s="308"/>
      <c r="N57" s="308"/>
      <c r="O57" s="308"/>
      <c r="P57" s="309"/>
      <c r="Q57" s="310"/>
    </row>
    <row r="58" ht="22.5" customHeight="1"/>
    <row r="59" spans="1:17" ht="22.5" customHeight="1">
      <c r="A59" s="295" t="s">
        <v>213</v>
      </c>
      <c r="B59" s="296"/>
      <c r="C59" s="292">
        <f>C33</f>
        <v>0</v>
      </c>
      <c r="D59" s="292"/>
      <c r="E59" s="292"/>
      <c r="F59" s="292"/>
      <c r="G59" s="293"/>
      <c r="H59" s="294"/>
      <c r="J59" s="295" t="s">
        <v>213</v>
      </c>
      <c r="K59" s="296"/>
      <c r="L59" s="292">
        <f>L33</f>
        <v>0</v>
      </c>
      <c r="M59" s="292"/>
      <c r="N59" s="292"/>
      <c r="O59" s="292"/>
      <c r="P59" s="293"/>
      <c r="Q59" s="294"/>
    </row>
    <row r="60" spans="1:17" ht="22.5" customHeight="1">
      <c r="A60" s="245" t="s">
        <v>299</v>
      </c>
      <c r="B60" s="246"/>
      <c r="C60" s="316">
        <f>'クラブチーム用入力シート'!B30</f>
        <v>0</v>
      </c>
      <c r="D60" s="317"/>
      <c r="E60" s="317"/>
      <c r="F60" s="317"/>
      <c r="G60" s="318" t="s">
        <v>284</v>
      </c>
      <c r="H60" s="319"/>
      <c r="J60" s="245" t="s">
        <v>299</v>
      </c>
      <c r="K60" s="246"/>
      <c r="L60" s="316">
        <f>C60</f>
        <v>0</v>
      </c>
      <c r="M60" s="317"/>
      <c r="N60" s="317"/>
      <c r="O60" s="317"/>
      <c r="P60" s="318" t="s">
        <v>284</v>
      </c>
      <c r="Q60" s="319"/>
    </row>
    <row r="61" spans="1:17" ht="22.5" customHeight="1">
      <c r="A61" s="55" t="s">
        <v>214</v>
      </c>
      <c r="B61" s="56" t="s">
        <v>221</v>
      </c>
      <c r="C61" s="56" t="s">
        <v>219</v>
      </c>
      <c r="D61" s="120" t="s">
        <v>275</v>
      </c>
      <c r="E61" s="56" t="s">
        <v>222</v>
      </c>
      <c r="F61" s="56" t="s">
        <v>219</v>
      </c>
      <c r="G61" s="120" t="s">
        <v>275</v>
      </c>
      <c r="H61" s="40" t="s">
        <v>220</v>
      </c>
      <c r="J61" s="55" t="s">
        <v>214</v>
      </c>
      <c r="K61" s="56" t="s">
        <v>221</v>
      </c>
      <c r="L61" s="56" t="s">
        <v>219</v>
      </c>
      <c r="M61" s="120" t="s">
        <v>275</v>
      </c>
      <c r="N61" s="56" t="s">
        <v>222</v>
      </c>
      <c r="O61" s="56" t="s">
        <v>219</v>
      </c>
      <c r="P61" s="120" t="s">
        <v>275</v>
      </c>
      <c r="Q61" s="40" t="s">
        <v>220</v>
      </c>
    </row>
    <row r="62" spans="1:17" ht="22.5" customHeight="1">
      <c r="A62" s="34" t="s">
        <v>215</v>
      </c>
      <c r="B62" s="35">
        <f>'クラブチーム用入力シート'!D32</f>
        <v>0</v>
      </c>
      <c r="C62" s="35">
        <f>'クラブチーム用入力シート'!D34</f>
        <v>0</v>
      </c>
      <c r="D62" s="35"/>
      <c r="E62" s="36"/>
      <c r="F62" s="36"/>
      <c r="G62" s="36"/>
      <c r="H62" s="37"/>
      <c r="J62" s="34" t="s">
        <v>227</v>
      </c>
      <c r="K62" s="35">
        <f>'クラブチーム用入力シート'!P32</f>
        <v>0</v>
      </c>
      <c r="L62" s="35">
        <f>'クラブチーム用入力シート'!P34</f>
        <v>0</v>
      </c>
      <c r="M62" s="35"/>
      <c r="N62" s="36"/>
      <c r="O62" s="36"/>
      <c r="P62" s="36"/>
      <c r="Q62" s="37"/>
    </row>
    <row r="63" spans="1:17" ht="22.5" customHeight="1">
      <c r="A63" s="30" t="s">
        <v>216</v>
      </c>
      <c r="B63" s="35">
        <f>'クラブチーム用入力シート'!E32</f>
        <v>0</v>
      </c>
      <c r="C63" s="35">
        <f>'クラブチーム用入力シート'!E34</f>
        <v>0</v>
      </c>
      <c r="D63" s="24"/>
      <c r="E63" s="25"/>
      <c r="F63" s="25"/>
      <c r="G63" s="25"/>
      <c r="H63" s="29"/>
      <c r="J63" s="30" t="s">
        <v>228</v>
      </c>
      <c r="K63" s="24">
        <f>'クラブチーム用入力シート'!Q32</f>
        <v>0</v>
      </c>
      <c r="L63" s="24">
        <f>'クラブチーム用入力シート'!Q34</f>
        <v>0</v>
      </c>
      <c r="M63" s="24"/>
      <c r="N63" s="25"/>
      <c r="O63" s="25"/>
      <c r="P63" s="25"/>
      <c r="Q63" s="29"/>
    </row>
    <row r="64" spans="1:17" ht="22.5" customHeight="1">
      <c r="A64" s="30" t="s">
        <v>217</v>
      </c>
      <c r="B64" s="35">
        <f>'クラブチーム用入力シート'!F32</f>
        <v>0</v>
      </c>
      <c r="C64" s="35">
        <f>'クラブチーム用入力シート'!F34</f>
        <v>0</v>
      </c>
      <c r="D64" s="24"/>
      <c r="E64" s="25"/>
      <c r="F64" s="25"/>
      <c r="G64" s="25"/>
      <c r="H64" s="29"/>
      <c r="J64" s="30" t="s">
        <v>229</v>
      </c>
      <c r="K64" s="24">
        <f>'クラブチーム用入力シート'!R32</f>
        <v>0</v>
      </c>
      <c r="L64" s="24">
        <f>'クラブチーム用入力シート'!R34</f>
        <v>0</v>
      </c>
      <c r="M64" s="24"/>
      <c r="N64" s="25"/>
      <c r="O64" s="25"/>
      <c r="P64" s="25"/>
      <c r="Q64" s="29"/>
    </row>
    <row r="65" spans="1:17" ht="22.5" customHeight="1">
      <c r="A65" s="30" t="s">
        <v>218</v>
      </c>
      <c r="B65" s="35">
        <f>'クラブチーム用入力シート'!G32</f>
        <v>0</v>
      </c>
      <c r="C65" s="24">
        <f>'クラブチーム用入力シート'!G34</f>
        <v>0</v>
      </c>
      <c r="D65" s="24"/>
      <c r="E65" s="25"/>
      <c r="F65" s="25"/>
      <c r="G65" s="25"/>
      <c r="H65" s="29"/>
      <c r="J65" s="30" t="s">
        <v>230</v>
      </c>
      <c r="K65" s="24">
        <f>'クラブチーム用入力シート'!S32</f>
        <v>0</v>
      </c>
      <c r="L65" s="24">
        <f>'クラブチーム用入力シート'!S34</f>
        <v>0</v>
      </c>
      <c r="M65" s="24"/>
      <c r="N65" s="25"/>
      <c r="O65" s="25"/>
      <c r="P65" s="25"/>
      <c r="Q65" s="29"/>
    </row>
    <row r="66" spans="1:17" ht="22.5" customHeight="1">
      <c r="A66" s="30" t="s">
        <v>223</v>
      </c>
      <c r="B66" s="24">
        <f>'クラブチーム用入力シート'!H32</f>
        <v>0</v>
      </c>
      <c r="C66" s="24">
        <f>'クラブチーム用入力シート'!H34</f>
        <v>0</v>
      </c>
      <c r="D66" s="24"/>
      <c r="E66" s="24">
        <f>'クラブチーム用入力シート'!I32</f>
        <v>0</v>
      </c>
      <c r="F66" s="24">
        <f>'クラブチーム用入力シート'!I34</f>
        <v>0</v>
      </c>
      <c r="G66" s="79"/>
      <c r="H66" s="29"/>
      <c r="J66" s="30" t="s">
        <v>231</v>
      </c>
      <c r="K66" s="24">
        <f>'クラブチーム用入力シート'!T32</f>
        <v>0</v>
      </c>
      <c r="L66" s="24">
        <f>'クラブチーム用入力シート'!T34</f>
        <v>0</v>
      </c>
      <c r="M66" s="24"/>
      <c r="N66" s="24">
        <f>'クラブチーム用入力シート'!U32</f>
        <v>0</v>
      </c>
      <c r="O66" s="24">
        <f>'クラブチーム用入力シート'!U34</f>
        <v>0</v>
      </c>
      <c r="P66" s="79"/>
      <c r="Q66" s="29"/>
    </row>
    <row r="67" spans="1:17" ht="22.5" customHeight="1">
      <c r="A67" s="30" t="s">
        <v>224</v>
      </c>
      <c r="B67" s="24">
        <f>'クラブチーム用入力シート'!J32</f>
        <v>0</v>
      </c>
      <c r="C67" s="24">
        <f>'クラブチーム用入力シート'!J34</f>
        <v>0</v>
      </c>
      <c r="D67" s="24"/>
      <c r="E67" s="24">
        <f>'クラブチーム用入力シート'!K32</f>
        <v>0</v>
      </c>
      <c r="F67" s="24">
        <f>'クラブチーム用入力シート'!K34</f>
        <v>0</v>
      </c>
      <c r="G67" s="79"/>
      <c r="H67" s="29"/>
      <c r="J67" s="30" t="s">
        <v>232</v>
      </c>
      <c r="K67" s="24">
        <f>'クラブチーム用入力シート'!V32</f>
        <v>0</v>
      </c>
      <c r="L67" s="24">
        <f>'クラブチーム用入力シート'!V34</f>
        <v>0</v>
      </c>
      <c r="M67" s="24"/>
      <c r="N67" s="24">
        <f>'クラブチーム用入力シート'!W32</f>
        <v>0</v>
      </c>
      <c r="O67" s="24">
        <f>'クラブチーム用入力シート'!W34</f>
        <v>0</v>
      </c>
      <c r="P67" s="79"/>
      <c r="Q67" s="29"/>
    </row>
    <row r="68" spans="1:17" ht="22.5" customHeight="1">
      <c r="A68" s="30" t="s">
        <v>225</v>
      </c>
      <c r="B68" s="24">
        <f>'クラブチーム用入力シート'!L32</f>
        <v>0</v>
      </c>
      <c r="C68" s="24">
        <f>'クラブチーム用入力シート'!L34</f>
        <v>0</v>
      </c>
      <c r="D68" s="24"/>
      <c r="E68" s="24">
        <f>'クラブチーム用入力シート'!M32</f>
        <v>0</v>
      </c>
      <c r="F68" s="24">
        <f>'クラブチーム用入力シート'!M34</f>
        <v>0</v>
      </c>
      <c r="G68" s="79"/>
      <c r="H68" s="29"/>
      <c r="J68" s="30" t="s">
        <v>233</v>
      </c>
      <c r="K68" s="24">
        <f>'クラブチーム用入力シート'!X32</f>
        <v>0</v>
      </c>
      <c r="L68" s="24">
        <f>'クラブチーム用入力シート'!X34</f>
        <v>0</v>
      </c>
      <c r="M68" s="24"/>
      <c r="N68" s="24">
        <f>'クラブチーム用入力シート'!Y32</f>
        <v>0</v>
      </c>
      <c r="O68" s="24">
        <f>'クラブチーム用入力シート'!Y34</f>
        <v>0</v>
      </c>
      <c r="P68" s="79"/>
      <c r="Q68" s="29"/>
    </row>
    <row r="69" spans="1:17" ht="22.5" customHeight="1">
      <c r="A69" s="31" t="s">
        <v>226</v>
      </c>
      <c r="B69" s="32">
        <f>'クラブチーム用入力シート'!N32</f>
        <v>0</v>
      </c>
      <c r="C69" s="32">
        <f>'クラブチーム用入力シート'!N34</f>
        <v>0</v>
      </c>
      <c r="D69" s="32"/>
      <c r="E69" s="32">
        <f>'クラブチーム用入力シート'!O32</f>
        <v>0</v>
      </c>
      <c r="F69" s="32">
        <f>'クラブチーム用入力シート'!O34</f>
        <v>0</v>
      </c>
      <c r="G69" s="80"/>
      <c r="H69" s="33"/>
      <c r="J69" s="31" t="s">
        <v>234</v>
      </c>
      <c r="K69" s="32">
        <f>'クラブチーム用入力シート'!Z32</f>
        <v>0</v>
      </c>
      <c r="L69" s="32">
        <f>'クラブチーム用入力シート'!Z34</f>
        <v>0</v>
      </c>
      <c r="M69" s="32"/>
      <c r="N69" s="32">
        <f>'クラブチーム用入力シート'!AA32</f>
        <v>0</v>
      </c>
      <c r="O69" s="32">
        <f>'クラブチーム用入力シート'!AA34</f>
        <v>0</v>
      </c>
      <c r="P69" s="80"/>
      <c r="Q69" s="33"/>
    </row>
    <row r="70" ht="22.5" customHeight="1"/>
    <row r="71" spans="8:16" ht="22.5" customHeight="1">
      <c r="H71" s="279" t="s">
        <v>303</v>
      </c>
      <c r="I71" s="320"/>
      <c r="J71" s="320"/>
      <c r="K71" s="320"/>
      <c r="L71" s="320"/>
      <c r="M71" s="320"/>
      <c r="N71" s="320"/>
      <c r="O71" s="320"/>
      <c r="P71" s="320"/>
    </row>
    <row r="72" spans="1:16" ht="22.5" customHeight="1">
      <c r="A72" s="47" t="s">
        <v>304</v>
      </c>
      <c r="B72" s="54" t="s">
        <v>252</v>
      </c>
      <c r="C72" s="48"/>
      <c r="D72" s="50"/>
      <c r="E72" s="49" t="s">
        <v>247</v>
      </c>
      <c r="H72" s="320"/>
      <c r="I72" s="320"/>
      <c r="J72" s="320"/>
      <c r="K72" s="320"/>
      <c r="L72" s="320"/>
      <c r="M72" s="320"/>
      <c r="N72" s="320"/>
      <c r="O72" s="320"/>
      <c r="P72" s="320"/>
    </row>
    <row r="73" spans="1:16" ht="22.5" customHeight="1">
      <c r="A73" s="64" t="s">
        <v>253</v>
      </c>
      <c r="B73" s="73">
        <f>B47</f>
        <v>0</v>
      </c>
      <c r="C73" s="66" t="s">
        <v>256</v>
      </c>
      <c r="D73" s="77"/>
      <c r="E73" s="28">
        <f>B73*600</f>
        <v>0</v>
      </c>
      <c r="H73" s="277" t="s">
        <v>296</v>
      </c>
      <c r="I73" s="277"/>
      <c r="J73" s="280"/>
      <c r="K73" s="280"/>
      <c r="L73" s="280"/>
      <c r="M73" s="280"/>
      <c r="N73" s="280"/>
      <c r="O73" s="280"/>
      <c r="P73" s="59"/>
    </row>
    <row r="74" spans="1:16" ht="22.5" customHeight="1">
      <c r="A74" s="64" t="s">
        <v>254</v>
      </c>
      <c r="B74" s="73">
        <f>B48</f>
        <v>0</v>
      </c>
      <c r="C74" s="66" t="s">
        <v>256</v>
      </c>
      <c r="D74" s="77"/>
      <c r="E74" s="28">
        <f>B74*800</f>
        <v>0</v>
      </c>
      <c r="H74" s="277"/>
      <c r="I74" s="277"/>
      <c r="J74" s="280"/>
      <c r="K74" s="280"/>
      <c r="L74" s="280"/>
      <c r="M74" s="280"/>
      <c r="N74" s="280"/>
      <c r="O74" s="280"/>
      <c r="P74" s="59"/>
    </row>
    <row r="75" spans="1:17" ht="22.5" customHeight="1">
      <c r="A75" s="65" t="s">
        <v>255</v>
      </c>
      <c r="B75" s="74">
        <f>B49</f>
        <v>0</v>
      </c>
      <c r="C75" s="67" t="s">
        <v>257</v>
      </c>
      <c r="D75" s="78"/>
      <c r="E75" s="19">
        <f>B75*1600</f>
        <v>0</v>
      </c>
      <c r="H75" s="277" t="s">
        <v>300</v>
      </c>
      <c r="I75" s="277"/>
      <c r="J75" s="278"/>
      <c r="K75" s="278"/>
      <c r="L75" s="278"/>
      <c r="M75" s="278"/>
      <c r="N75" s="278"/>
      <c r="O75" s="278"/>
      <c r="P75" s="81"/>
      <c r="Q75" s="279" t="s">
        <v>235</v>
      </c>
    </row>
    <row r="76" spans="1:17" ht="22.5" customHeight="1">
      <c r="A76" s="274" t="s">
        <v>249</v>
      </c>
      <c r="B76" s="275"/>
      <c r="C76" s="276"/>
      <c r="D76" s="63"/>
      <c r="E76" s="62">
        <f>E73+E74+E75</f>
        <v>0</v>
      </c>
      <c r="H76" s="277"/>
      <c r="I76" s="277"/>
      <c r="J76" s="278"/>
      <c r="K76" s="278"/>
      <c r="L76" s="278"/>
      <c r="M76" s="278"/>
      <c r="N76" s="278"/>
      <c r="O76" s="278"/>
      <c r="P76" s="81"/>
      <c r="Q76" s="279"/>
    </row>
    <row r="77" spans="1:8" ht="22.5" customHeight="1">
      <c r="A77" s="321" t="s">
        <v>301</v>
      </c>
      <c r="B77" s="321"/>
      <c r="C77" s="321"/>
      <c r="D77" s="321"/>
      <c r="E77" s="321"/>
      <c r="F77" s="91"/>
      <c r="G77" s="69"/>
      <c r="H77" s="69"/>
    </row>
    <row r="78" spans="1:8" ht="22.5" customHeight="1">
      <c r="A78" s="322"/>
      <c r="B78" s="322"/>
      <c r="C78" s="322"/>
      <c r="D78" s="322"/>
      <c r="E78" s="322"/>
      <c r="F78" s="91"/>
      <c r="G78" s="68"/>
      <c r="H78" s="68"/>
    </row>
    <row r="79" spans="1:17" ht="22.5" customHeight="1">
      <c r="A79" s="303" t="s">
        <v>358</v>
      </c>
      <c r="B79" s="303"/>
      <c r="C79" s="303"/>
      <c r="D79" s="303"/>
      <c r="E79" s="303"/>
      <c r="F79" s="303"/>
      <c r="G79" s="303"/>
      <c r="H79" s="303"/>
      <c r="I79" s="303"/>
      <c r="J79" s="303"/>
      <c r="K79" s="303"/>
      <c r="L79" s="303"/>
      <c r="M79" s="303"/>
      <c r="N79" s="303"/>
      <c r="O79" s="303"/>
      <c r="P79" s="303"/>
      <c r="Q79" s="303"/>
    </row>
    <row r="80" spans="14:17" ht="22.5" customHeight="1">
      <c r="N80" s="58" t="s">
        <v>306</v>
      </c>
      <c r="O80" s="95">
        <f>$O$2</f>
        <v>0</v>
      </c>
      <c r="P80" s="92" t="s">
        <v>305</v>
      </c>
      <c r="Q80" s="5">
        <v>4</v>
      </c>
    </row>
    <row r="81" spans="1:17" ht="22.5" customHeight="1">
      <c r="A81" s="288" t="s">
        <v>296</v>
      </c>
      <c r="B81" s="140"/>
      <c r="C81" s="304" t="e">
        <f>C55</f>
        <v>#N/A</v>
      </c>
      <c r="D81" s="305"/>
      <c r="E81" s="305"/>
      <c r="F81" s="305"/>
      <c r="G81" s="305"/>
      <c r="H81" s="305"/>
      <c r="I81" s="305"/>
      <c r="J81" s="305"/>
      <c r="K81" s="305"/>
      <c r="L81" s="305"/>
      <c r="M81" s="305"/>
      <c r="N81" s="305"/>
      <c r="O81" s="305"/>
      <c r="P81" s="305"/>
      <c r="Q81" s="306"/>
    </row>
    <row r="82" spans="1:17" ht="22.5" customHeight="1">
      <c r="A82" s="229" t="s">
        <v>297</v>
      </c>
      <c r="B82" s="312"/>
      <c r="C82" s="285" t="e">
        <f>C56</f>
        <v>#N/A</v>
      </c>
      <c r="D82" s="286"/>
      <c r="E82" s="286"/>
      <c r="F82" s="286"/>
      <c r="G82" s="286"/>
      <c r="H82" s="286"/>
      <c r="I82" s="286"/>
      <c r="J82" s="286"/>
      <c r="K82" s="286"/>
      <c r="L82" s="286"/>
      <c r="M82" s="286"/>
      <c r="N82" s="286"/>
      <c r="O82" s="286"/>
      <c r="P82" s="286"/>
      <c r="Q82" s="287"/>
    </row>
    <row r="83" spans="1:17" ht="22.5" customHeight="1">
      <c r="A83" s="289" t="s">
        <v>212</v>
      </c>
      <c r="B83" s="291"/>
      <c r="C83" s="300">
        <f>C31</f>
        <v>0</v>
      </c>
      <c r="D83" s="301"/>
      <c r="E83" s="301"/>
      <c r="F83" s="82"/>
      <c r="G83" s="84" t="s">
        <v>276</v>
      </c>
      <c r="H83" s="83"/>
      <c r="I83" s="291" t="s">
        <v>277</v>
      </c>
      <c r="J83" s="291"/>
      <c r="K83" s="308">
        <f>K57</f>
        <v>0</v>
      </c>
      <c r="L83" s="308"/>
      <c r="M83" s="308"/>
      <c r="N83" s="308"/>
      <c r="O83" s="308"/>
      <c r="P83" s="309"/>
      <c r="Q83" s="310"/>
    </row>
    <row r="84" ht="22.5" customHeight="1"/>
    <row r="85" spans="1:17" ht="22.5" customHeight="1">
      <c r="A85" s="295" t="s">
        <v>213</v>
      </c>
      <c r="B85" s="296"/>
      <c r="C85" s="292">
        <f>C59</f>
        <v>0</v>
      </c>
      <c r="D85" s="292"/>
      <c r="E85" s="292"/>
      <c r="F85" s="292"/>
      <c r="G85" s="293"/>
      <c r="H85" s="294"/>
      <c r="J85" s="295" t="s">
        <v>213</v>
      </c>
      <c r="K85" s="296"/>
      <c r="L85" s="292">
        <f>L59</f>
        <v>0</v>
      </c>
      <c r="M85" s="292"/>
      <c r="N85" s="292"/>
      <c r="O85" s="292"/>
      <c r="P85" s="293"/>
      <c r="Q85" s="294"/>
    </row>
    <row r="86" spans="1:17" ht="22.5" customHeight="1">
      <c r="A86" s="245" t="s">
        <v>299</v>
      </c>
      <c r="B86" s="246"/>
      <c r="C86" s="316">
        <f>'クラブチーム用入力シート'!B36</f>
        <v>0</v>
      </c>
      <c r="D86" s="317"/>
      <c r="E86" s="317"/>
      <c r="F86" s="317"/>
      <c r="G86" s="318" t="s">
        <v>284</v>
      </c>
      <c r="H86" s="319"/>
      <c r="J86" s="245" t="s">
        <v>299</v>
      </c>
      <c r="K86" s="246"/>
      <c r="L86" s="316">
        <f>C86</f>
        <v>0</v>
      </c>
      <c r="M86" s="317"/>
      <c r="N86" s="317"/>
      <c r="O86" s="317"/>
      <c r="P86" s="318" t="s">
        <v>284</v>
      </c>
      <c r="Q86" s="319"/>
    </row>
    <row r="87" spans="1:17" ht="22.5" customHeight="1">
      <c r="A87" s="55" t="s">
        <v>214</v>
      </c>
      <c r="B87" s="56" t="s">
        <v>221</v>
      </c>
      <c r="C87" s="56" t="s">
        <v>219</v>
      </c>
      <c r="D87" s="120" t="s">
        <v>275</v>
      </c>
      <c r="E87" s="56" t="s">
        <v>222</v>
      </c>
      <c r="F87" s="56" t="s">
        <v>219</v>
      </c>
      <c r="G87" s="120" t="s">
        <v>275</v>
      </c>
      <c r="H87" s="40" t="s">
        <v>220</v>
      </c>
      <c r="J87" s="55" t="s">
        <v>214</v>
      </c>
      <c r="K87" s="56" t="s">
        <v>221</v>
      </c>
      <c r="L87" s="56" t="s">
        <v>219</v>
      </c>
      <c r="M87" s="120" t="s">
        <v>275</v>
      </c>
      <c r="N87" s="56" t="s">
        <v>222</v>
      </c>
      <c r="O87" s="56" t="s">
        <v>219</v>
      </c>
      <c r="P87" s="120" t="s">
        <v>275</v>
      </c>
      <c r="Q87" s="40" t="s">
        <v>220</v>
      </c>
    </row>
    <row r="88" spans="1:17" ht="22.5" customHeight="1">
      <c r="A88" s="34" t="s">
        <v>215</v>
      </c>
      <c r="B88" s="35">
        <f>'クラブチーム用入力シート'!D38</f>
        <v>0</v>
      </c>
      <c r="C88" s="35">
        <f>'クラブチーム用入力シート'!D40</f>
        <v>0</v>
      </c>
      <c r="D88" s="35"/>
      <c r="E88" s="36"/>
      <c r="F88" s="36"/>
      <c r="G88" s="36"/>
      <c r="H88" s="37"/>
      <c r="J88" s="34" t="s">
        <v>227</v>
      </c>
      <c r="K88" s="35">
        <f>'クラブチーム用入力シート'!P38</f>
        <v>0</v>
      </c>
      <c r="L88" s="35">
        <f>'クラブチーム用入力シート'!P40</f>
        <v>0</v>
      </c>
      <c r="M88" s="35"/>
      <c r="N88" s="36"/>
      <c r="O88" s="36"/>
      <c r="P88" s="36"/>
      <c r="Q88" s="37"/>
    </row>
    <row r="89" spans="1:17" ht="22.5" customHeight="1">
      <c r="A89" s="30" t="s">
        <v>216</v>
      </c>
      <c r="B89" s="35">
        <f>'クラブチーム用入力シート'!E38</f>
        <v>0</v>
      </c>
      <c r="C89" s="35">
        <f>'クラブチーム用入力シート'!E40</f>
        <v>0</v>
      </c>
      <c r="D89" s="24"/>
      <c r="E89" s="25"/>
      <c r="F89" s="25"/>
      <c r="G89" s="25"/>
      <c r="H89" s="29"/>
      <c r="J89" s="30" t="s">
        <v>228</v>
      </c>
      <c r="K89" s="24">
        <f>'クラブチーム用入力シート'!Q38</f>
        <v>0</v>
      </c>
      <c r="L89" s="24">
        <f>'クラブチーム用入力シート'!Q40</f>
        <v>0</v>
      </c>
      <c r="M89" s="24"/>
      <c r="N89" s="25"/>
      <c r="O89" s="25"/>
      <c r="P89" s="25"/>
      <c r="Q89" s="29"/>
    </row>
    <row r="90" spans="1:17" ht="22.5" customHeight="1">
      <c r="A90" s="30" t="s">
        <v>217</v>
      </c>
      <c r="B90" s="35">
        <f>'クラブチーム用入力シート'!F38</f>
        <v>0</v>
      </c>
      <c r="C90" s="35">
        <f>'クラブチーム用入力シート'!F40</f>
        <v>0</v>
      </c>
      <c r="D90" s="24"/>
      <c r="E90" s="25"/>
      <c r="F90" s="25"/>
      <c r="G90" s="25"/>
      <c r="H90" s="29"/>
      <c r="J90" s="30" t="s">
        <v>229</v>
      </c>
      <c r="K90" s="24">
        <f>'クラブチーム用入力シート'!R38</f>
        <v>0</v>
      </c>
      <c r="L90" s="24">
        <f>'クラブチーム用入力シート'!R40</f>
        <v>0</v>
      </c>
      <c r="M90" s="24"/>
      <c r="N90" s="25"/>
      <c r="O90" s="25"/>
      <c r="P90" s="25"/>
      <c r="Q90" s="29"/>
    </row>
    <row r="91" spans="1:17" ht="22.5" customHeight="1">
      <c r="A91" s="30" t="s">
        <v>218</v>
      </c>
      <c r="B91" s="35">
        <f>'クラブチーム用入力シート'!G38</f>
        <v>0</v>
      </c>
      <c r="C91" s="24">
        <f>'クラブチーム用入力シート'!G40</f>
        <v>0</v>
      </c>
      <c r="D91" s="24"/>
      <c r="E91" s="25"/>
      <c r="F91" s="25"/>
      <c r="G91" s="25"/>
      <c r="H91" s="29"/>
      <c r="J91" s="30" t="s">
        <v>230</v>
      </c>
      <c r="K91" s="24">
        <f>'クラブチーム用入力シート'!S38</f>
        <v>0</v>
      </c>
      <c r="L91" s="24">
        <f>'クラブチーム用入力シート'!S40</f>
        <v>0</v>
      </c>
      <c r="M91" s="24"/>
      <c r="N91" s="25"/>
      <c r="O91" s="25"/>
      <c r="P91" s="25"/>
      <c r="Q91" s="29"/>
    </row>
    <row r="92" spans="1:17" ht="22.5" customHeight="1">
      <c r="A92" s="30" t="s">
        <v>223</v>
      </c>
      <c r="B92" s="24">
        <f>'クラブチーム用入力シート'!H38</f>
        <v>0</v>
      </c>
      <c r="C92" s="24">
        <f>'クラブチーム用入力シート'!H40</f>
        <v>0</v>
      </c>
      <c r="D92" s="24"/>
      <c r="E92" s="24">
        <f>'クラブチーム用入力シート'!I38</f>
        <v>0</v>
      </c>
      <c r="F92" s="24">
        <f>'クラブチーム用入力シート'!I40</f>
        <v>0</v>
      </c>
      <c r="G92" s="79"/>
      <c r="H92" s="29"/>
      <c r="J92" s="30" t="s">
        <v>231</v>
      </c>
      <c r="K92" s="24">
        <f>'クラブチーム用入力シート'!T38</f>
        <v>0</v>
      </c>
      <c r="L92" s="24">
        <f>'クラブチーム用入力シート'!T40</f>
        <v>0</v>
      </c>
      <c r="M92" s="24"/>
      <c r="N92" s="24">
        <f>'クラブチーム用入力シート'!U38</f>
        <v>0</v>
      </c>
      <c r="O92" s="24">
        <f>'クラブチーム用入力シート'!U40</f>
        <v>0</v>
      </c>
      <c r="P92" s="79"/>
      <c r="Q92" s="29"/>
    </row>
    <row r="93" spans="1:17" ht="22.5" customHeight="1">
      <c r="A93" s="30" t="s">
        <v>224</v>
      </c>
      <c r="B93" s="24">
        <f>'クラブチーム用入力シート'!J38</f>
        <v>0</v>
      </c>
      <c r="C93" s="24">
        <f>'クラブチーム用入力シート'!J40</f>
        <v>0</v>
      </c>
      <c r="D93" s="24"/>
      <c r="E93" s="24">
        <f>'クラブチーム用入力シート'!K38</f>
        <v>0</v>
      </c>
      <c r="F93" s="24">
        <f>'クラブチーム用入力シート'!K40</f>
        <v>0</v>
      </c>
      <c r="G93" s="79"/>
      <c r="H93" s="29"/>
      <c r="J93" s="30" t="s">
        <v>232</v>
      </c>
      <c r="K93" s="24">
        <f>'クラブチーム用入力シート'!V38</f>
        <v>0</v>
      </c>
      <c r="L93" s="24">
        <f>'クラブチーム用入力シート'!V40</f>
        <v>0</v>
      </c>
      <c r="M93" s="24"/>
      <c r="N93" s="24">
        <f>'クラブチーム用入力シート'!W38</f>
        <v>0</v>
      </c>
      <c r="O93" s="24">
        <f>'クラブチーム用入力シート'!W40</f>
        <v>0</v>
      </c>
      <c r="P93" s="79"/>
      <c r="Q93" s="29"/>
    </row>
    <row r="94" spans="1:17" ht="22.5" customHeight="1">
      <c r="A94" s="30" t="s">
        <v>225</v>
      </c>
      <c r="B94" s="24">
        <f>'クラブチーム用入力シート'!L38</f>
        <v>0</v>
      </c>
      <c r="C94" s="24">
        <f>'クラブチーム用入力シート'!L40</f>
        <v>0</v>
      </c>
      <c r="D94" s="24"/>
      <c r="E94" s="24">
        <f>'クラブチーム用入力シート'!M38</f>
        <v>0</v>
      </c>
      <c r="F94" s="24">
        <f>'クラブチーム用入力シート'!M40</f>
        <v>0</v>
      </c>
      <c r="G94" s="79"/>
      <c r="H94" s="29"/>
      <c r="J94" s="30" t="s">
        <v>233</v>
      </c>
      <c r="K94" s="24">
        <f>'クラブチーム用入力シート'!X38</f>
        <v>0</v>
      </c>
      <c r="L94" s="24">
        <f>'クラブチーム用入力シート'!X40</f>
        <v>0</v>
      </c>
      <c r="M94" s="24"/>
      <c r="N94" s="24">
        <f>'クラブチーム用入力シート'!Y38</f>
        <v>0</v>
      </c>
      <c r="O94" s="24">
        <f>'クラブチーム用入力シート'!Y40</f>
        <v>0</v>
      </c>
      <c r="P94" s="79"/>
      <c r="Q94" s="29"/>
    </row>
    <row r="95" spans="1:17" ht="22.5" customHeight="1">
      <c r="A95" s="31" t="s">
        <v>226</v>
      </c>
      <c r="B95" s="32">
        <f>'クラブチーム用入力シート'!N38</f>
        <v>0</v>
      </c>
      <c r="C95" s="32">
        <f>'クラブチーム用入力シート'!N40</f>
        <v>0</v>
      </c>
      <c r="D95" s="32"/>
      <c r="E95" s="32">
        <f>'クラブチーム用入力シート'!O38</f>
        <v>0</v>
      </c>
      <c r="F95" s="32">
        <f>'クラブチーム用入力シート'!O40</f>
        <v>0</v>
      </c>
      <c r="G95" s="80"/>
      <c r="H95" s="33"/>
      <c r="J95" s="31" t="s">
        <v>234</v>
      </c>
      <c r="K95" s="32">
        <f>'クラブチーム用入力シート'!Z38</f>
        <v>0</v>
      </c>
      <c r="L95" s="32">
        <f>'クラブチーム用入力シート'!Z40</f>
        <v>0</v>
      </c>
      <c r="M95" s="32"/>
      <c r="N95" s="32">
        <f>'クラブチーム用入力シート'!AA38</f>
        <v>0</v>
      </c>
      <c r="O95" s="32">
        <f>'クラブチーム用入力シート'!AA40</f>
        <v>0</v>
      </c>
      <c r="P95" s="80"/>
      <c r="Q95" s="33"/>
    </row>
    <row r="96" ht="22.5" customHeight="1"/>
    <row r="97" spans="8:16" ht="22.5" customHeight="1">
      <c r="H97" s="279" t="s">
        <v>303</v>
      </c>
      <c r="I97" s="320"/>
      <c r="J97" s="320"/>
      <c r="K97" s="320"/>
      <c r="L97" s="320"/>
      <c r="M97" s="320"/>
      <c r="N97" s="320"/>
      <c r="O97" s="320"/>
      <c r="P97" s="320"/>
    </row>
    <row r="98" spans="1:16" ht="22.5" customHeight="1">
      <c r="A98" s="47" t="s">
        <v>304</v>
      </c>
      <c r="B98" s="54" t="s">
        <v>252</v>
      </c>
      <c r="C98" s="48"/>
      <c r="D98" s="50"/>
      <c r="E98" s="49" t="s">
        <v>247</v>
      </c>
      <c r="H98" s="320"/>
      <c r="I98" s="320"/>
      <c r="J98" s="320"/>
      <c r="K98" s="320"/>
      <c r="L98" s="320"/>
      <c r="M98" s="320"/>
      <c r="N98" s="320"/>
      <c r="O98" s="320"/>
      <c r="P98" s="320"/>
    </row>
    <row r="99" spans="1:16" ht="22.5" customHeight="1">
      <c r="A99" s="64" t="s">
        <v>253</v>
      </c>
      <c r="B99" s="73">
        <f>B73</f>
        <v>0</v>
      </c>
      <c r="C99" s="66" t="s">
        <v>256</v>
      </c>
      <c r="D99" s="77"/>
      <c r="E99" s="28">
        <f>B99*600</f>
        <v>0</v>
      </c>
      <c r="H99" s="277" t="s">
        <v>296</v>
      </c>
      <c r="I99" s="277"/>
      <c r="J99" s="280"/>
      <c r="K99" s="280"/>
      <c r="L99" s="280"/>
      <c r="M99" s="280"/>
      <c r="N99" s="280"/>
      <c r="O99" s="280"/>
      <c r="P99" s="59"/>
    </row>
    <row r="100" spans="1:16" ht="22.5" customHeight="1">
      <c r="A100" s="64" t="s">
        <v>254</v>
      </c>
      <c r="B100" s="73">
        <f>B74</f>
        <v>0</v>
      </c>
      <c r="C100" s="66" t="s">
        <v>256</v>
      </c>
      <c r="D100" s="77"/>
      <c r="E100" s="28">
        <f>B100*800</f>
        <v>0</v>
      </c>
      <c r="H100" s="277"/>
      <c r="I100" s="277"/>
      <c r="J100" s="280"/>
      <c r="K100" s="280"/>
      <c r="L100" s="280"/>
      <c r="M100" s="280"/>
      <c r="N100" s="280"/>
      <c r="O100" s="280"/>
      <c r="P100" s="59"/>
    </row>
    <row r="101" spans="1:17" ht="22.5" customHeight="1">
      <c r="A101" s="65" t="s">
        <v>255</v>
      </c>
      <c r="B101" s="74">
        <f>B75</f>
        <v>0</v>
      </c>
      <c r="C101" s="67" t="s">
        <v>257</v>
      </c>
      <c r="D101" s="78"/>
      <c r="E101" s="19">
        <f>B101*1600</f>
        <v>0</v>
      </c>
      <c r="H101" s="277" t="s">
        <v>300</v>
      </c>
      <c r="I101" s="277"/>
      <c r="J101" s="278"/>
      <c r="K101" s="278"/>
      <c r="L101" s="278"/>
      <c r="M101" s="278"/>
      <c r="N101" s="278"/>
      <c r="O101" s="278"/>
      <c r="P101" s="81"/>
      <c r="Q101" s="279" t="s">
        <v>235</v>
      </c>
    </row>
    <row r="102" spans="1:17" ht="22.5" customHeight="1">
      <c r="A102" s="274" t="s">
        <v>249</v>
      </c>
      <c r="B102" s="275"/>
      <c r="C102" s="276"/>
      <c r="D102" s="63"/>
      <c r="E102" s="62">
        <f>E99+E100+E101</f>
        <v>0</v>
      </c>
      <c r="H102" s="277"/>
      <c r="I102" s="277"/>
      <c r="J102" s="278"/>
      <c r="K102" s="278"/>
      <c r="L102" s="278"/>
      <c r="M102" s="278"/>
      <c r="N102" s="278"/>
      <c r="O102" s="278"/>
      <c r="P102" s="81"/>
      <c r="Q102" s="279"/>
    </row>
    <row r="103" spans="1:8" ht="22.5" customHeight="1">
      <c r="A103" s="321" t="s">
        <v>301</v>
      </c>
      <c r="B103" s="321"/>
      <c r="C103" s="321"/>
      <c r="D103" s="321"/>
      <c r="E103" s="321"/>
      <c r="F103" s="91"/>
      <c r="G103" s="69"/>
      <c r="H103" s="69"/>
    </row>
    <row r="104" spans="1:8" ht="22.5" customHeight="1">
      <c r="A104" s="322"/>
      <c r="B104" s="322"/>
      <c r="C104" s="322"/>
      <c r="D104" s="322"/>
      <c r="E104" s="322"/>
      <c r="F104" s="91"/>
      <c r="G104" s="68"/>
      <c r="H104" s="68"/>
    </row>
    <row r="105" spans="1:17" ht="22.5" customHeight="1">
      <c r="A105" s="303" t="s">
        <v>358</v>
      </c>
      <c r="B105" s="303"/>
      <c r="C105" s="303"/>
      <c r="D105" s="303"/>
      <c r="E105" s="303"/>
      <c r="F105" s="303"/>
      <c r="G105" s="303"/>
      <c r="H105" s="303"/>
      <c r="I105" s="303"/>
      <c r="J105" s="303"/>
      <c r="K105" s="303"/>
      <c r="L105" s="303"/>
      <c r="M105" s="303"/>
      <c r="N105" s="303"/>
      <c r="O105" s="303"/>
      <c r="P105" s="303"/>
      <c r="Q105" s="303"/>
    </row>
    <row r="106" spans="14:17" ht="22.5" customHeight="1">
      <c r="N106" s="58" t="s">
        <v>306</v>
      </c>
      <c r="O106" s="95">
        <f>$O$2</f>
        <v>0</v>
      </c>
      <c r="P106" s="92" t="s">
        <v>305</v>
      </c>
      <c r="Q106" s="5">
        <v>5</v>
      </c>
    </row>
    <row r="107" spans="1:17" ht="22.5" customHeight="1">
      <c r="A107" s="288" t="s">
        <v>296</v>
      </c>
      <c r="B107" s="140"/>
      <c r="C107" s="304" t="e">
        <f>C81</f>
        <v>#N/A</v>
      </c>
      <c r="D107" s="305"/>
      <c r="E107" s="305"/>
      <c r="F107" s="305"/>
      <c r="G107" s="305"/>
      <c r="H107" s="305"/>
      <c r="I107" s="305"/>
      <c r="J107" s="305"/>
      <c r="K107" s="305"/>
      <c r="L107" s="305"/>
      <c r="M107" s="305"/>
      <c r="N107" s="305"/>
      <c r="O107" s="305"/>
      <c r="P107" s="305"/>
      <c r="Q107" s="306"/>
    </row>
    <row r="108" spans="1:17" ht="22.5" customHeight="1">
      <c r="A108" s="229" t="s">
        <v>297</v>
      </c>
      <c r="B108" s="312"/>
      <c r="C108" s="285" t="e">
        <f>C82</f>
        <v>#N/A</v>
      </c>
      <c r="D108" s="286"/>
      <c r="E108" s="286"/>
      <c r="F108" s="286"/>
      <c r="G108" s="286"/>
      <c r="H108" s="286"/>
      <c r="I108" s="286"/>
      <c r="J108" s="286"/>
      <c r="K108" s="286"/>
      <c r="L108" s="286"/>
      <c r="M108" s="286"/>
      <c r="N108" s="286"/>
      <c r="O108" s="286"/>
      <c r="P108" s="286"/>
      <c r="Q108" s="287"/>
    </row>
    <row r="109" spans="1:17" ht="22.5" customHeight="1">
      <c r="A109" s="289" t="s">
        <v>212</v>
      </c>
      <c r="B109" s="291"/>
      <c r="C109" s="300">
        <f>C57</f>
        <v>0</v>
      </c>
      <c r="D109" s="301"/>
      <c r="E109" s="301"/>
      <c r="F109" s="82"/>
      <c r="G109" s="84" t="s">
        <v>276</v>
      </c>
      <c r="H109" s="83"/>
      <c r="I109" s="291" t="s">
        <v>277</v>
      </c>
      <c r="J109" s="291"/>
      <c r="K109" s="308">
        <f>K83</f>
        <v>0</v>
      </c>
      <c r="L109" s="308"/>
      <c r="M109" s="308"/>
      <c r="N109" s="308"/>
      <c r="O109" s="308"/>
      <c r="P109" s="309"/>
      <c r="Q109" s="310"/>
    </row>
    <row r="110" ht="22.5" customHeight="1"/>
    <row r="111" spans="1:17" ht="22.5" customHeight="1">
      <c r="A111" s="295" t="s">
        <v>213</v>
      </c>
      <c r="B111" s="296"/>
      <c r="C111" s="292">
        <f>C85</f>
        <v>0</v>
      </c>
      <c r="D111" s="292"/>
      <c r="E111" s="292"/>
      <c r="F111" s="292"/>
      <c r="G111" s="293"/>
      <c r="H111" s="294"/>
      <c r="J111" s="295" t="s">
        <v>213</v>
      </c>
      <c r="K111" s="296"/>
      <c r="L111" s="292">
        <f>L85</f>
        <v>0</v>
      </c>
      <c r="M111" s="292"/>
      <c r="N111" s="292"/>
      <c r="O111" s="292"/>
      <c r="P111" s="293"/>
      <c r="Q111" s="294"/>
    </row>
    <row r="112" spans="1:17" ht="22.5" customHeight="1">
      <c r="A112" s="245" t="s">
        <v>299</v>
      </c>
      <c r="B112" s="246"/>
      <c r="C112" s="316">
        <f>'クラブチーム用入力シート'!B42</f>
        <v>0</v>
      </c>
      <c r="D112" s="317"/>
      <c r="E112" s="317"/>
      <c r="F112" s="317"/>
      <c r="G112" s="318" t="s">
        <v>284</v>
      </c>
      <c r="H112" s="319"/>
      <c r="J112" s="245" t="s">
        <v>299</v>
      </c>
      <c r="K112" s="246"/>
      <c r="L112" s="316">
        <f>C112</f>
        <v>0</v>
      </c>
      <c r="M112" s="317"/>
      <c r="N112" s="317"/>
      <c r="O112" s="317"/>
      <c r="P112" s="318" t="s">
        <v>284</v>
      </c>
      <c r="Q112" s="319"/>
    </row>
    <row r="113" spans="1:17" ht="22.5" customHeight="1">
      <c r="A113" s="55" t="s">
        <v>214</v>
      </c>
      <c r="B113" s="56" t="s">
        <v>221</v>
      </c>
      <c r="C113" s="56" t="s">
        <v>219</v>
      </c>
      <c r="D113" s="120" t="s">
        <v>275</v>
      </c>
      <c r="E113" s="56" t="s">
        <v>222</v>
      </c>
      <c r="F113" s="56" t="s">
        <v>219</v>
      </c>
      <c r="G113" s="120" t="s">
        <v>275</v>
      </c>
      <c r="H113" s="40" t="s">
        <v>220</v>
      </c>
      <c r="J113" s="55" t="s">
        <v>214</v>
      </c>
      <c r="K113" s="56" t="s">
        <v>221</v>
      </c>
      <c r="L113" s="56" t="s">
        <v>219</v>
      </c>
      <c r="M113" s="120" t="s">
        <v>275</v>
      </c>
      <c r="N113" s="56" t="s">
        <v>222</v>
      </c>
      <c r="O113" s="56" t="s">
        <v>219</v>
      </c>
      <c r="P113" s="120" t="s">
        <v>275</v>
      </c>
      <c r="Q113" s="40" t="s">
        <v>220</v>
      </c>
    </row>
    <row r="114" spans="1:17" ht="22.5" customHeight="1">
      <c r="A114" s="34" t="s">
        <v>215</v>
      </c>
      <c r="B114" s="35">
        <f>'クラブチーム用入力シート'!D44</f>
        <v>0</v>
      </c>
      <c r="C114" s="35">
        <f>'クラブチーム用入力シート'!D46</f>
        <v>0</v>
      </c>
      <c r="D114" s="35"/>
      <c r="E114" s="36"/>
      <c r="F114" s="36"/>
      <c r="G114" s="36"/>
      <c r="H114" s="37"/>
      <c r="J114" s="34" t="s">
        <v>227</v>
      </c>
      <c r="K114" s="35">
        <f>'クラブチーム用入力シート'!P44</f>
        <v>0</v>
      </c>
      <c r="L114" s="35">
        <f>'クラブチーム用入力シート'!P46</f>
        <v>0</v>
      </c>
      <c r="M114" s="35"/>
      <c r="N114" s="36"/>
      <c r="O114" s="36"/>
      <c r="P114" s="36"/>
      <c r="Q114" s="37"/>
    </row>
    <row r="115" spans="1:17" ht="22.5" customHeight="1">
      <c r="A115" s="30" t="s">
        <v>216</v>
      </c>
      <c r="B115" s="35">
        <f>'クラブチーム用入力シート'!E44</f>
        <v>0</v>
      </c>
      <c r="C115" s="35">
        <f>'クラブチーム用入力シート'!E46</f>
        <v>0</v>
      </c>
      <c r="D115" s="24"/>
      <c r="E115" s="25"/>
      <c r="F115" s="25"/>
      <c r="G115" s="25"/>
      <c r="H115" s="29"/>
      <c r="J115" s="30" t="s">
        <v>228</v>
      </c>
      <c r="K115" s="24">
        <f>'クラブチーム用入力シート'!Q44</f>
        <v>0</v>
      </c>
      <c r="L115" s="24">
        <f>'クラブチーム用入力シート'!Q46</f>
        <v>0</v>
      </c>
      <c r="M115" s="24"/>
      <c r="N115" s="25"/>
      <c r="O115" s="25"/>
      <c r="P115" s="25"/>
      <c r="Q115" s="29"/>
    </row>
    <row r="116" spans="1:17" ht="22.5" customHeight="1">
      <c r="A116" s="30" t="s">
        <v>217</v>
      </c>
      <c r="B116" s="35">
        <f>'クラブチーム用入力シート'!F44</f>
        <v>0</v>
      </c>
      <c r="C116" s="35">
        <f>'クラブチーム用入力シート'!F46</f>
        <v>0</v>
      </c>
      <c r="D116" s="24"/>
      <c r="E116" s="25"/>
      <c r="F116" s="25"/>
      <c r="G116" s="25"/>
      <c r="H116" s="29"/>
      <c r="J116" s="30" t="s">
        <v>229</v>
      </c>
      <c r="K116" s="24">
        <f>'クラブチーム用入力シート'!R44</f>
        <v>0</v>
      </c>
      <c r="L116" s="24">
        <f>'クラブチーム用入力シート'!R46</f>
        <v>0</v>
      </c>
      <c r="M116" s="24"/>
      <c r="N116" s="25"/>
      <c r="O116" s="25"/>
      <c r="P116" s="25"/>
      <c r="Q116" s="29"/>
    </row>
    <row r="117" spans="1:17" ht="22.5" customHeight="1">
      <c r="A117" s="30" t="s">
        <v>218</v>
      </c>
      <c r="B117" s="35">
        <f>'クラブチーム用入力シート'!G44</f>
        <v>0</v>
      </c>
      <c r="C117" s="24">
        <f>'クラブチーム用入力シート'!G46</f>
        <v>0</v>
      </c>
      <c r="D117" s="24"/>
      <c r="E117" s="25"/>
      <c r="F117" s="25"/>
      <c r="G117" s="25"/>
      <c r="H117" s="29"/>
      <c r="J117" s="30" t="s">
        <v>230</v>
      </c>
      <c r="K117" s="24">
        <f>'クラブチーム用入力シート'!S44</f>
        <v>0</v>
      </c>
      <c r="L117" s="24">
        <f>'クラブチーム用入力シート'!S46</f>
        <v>0</v>
      </c>
      <c r="M117" s="24"/>
      <c r="N117" s="25"/>
      <c r="O117" s="25"/>
      <c r="P117" s="25"/>
      <c r="Q117" s="29"/>
    </row>
    <row r="118" spans="1:17" ht="22.5" customHeight="1">
      <c r="A118" s="30" t="s">
        <v>223</v>
      </c>
      <c r="B118" s="24">
        <f>'クラブチーム用入力シート'!H44</f>
        <v>0</v>
      </c>
      <c r="C118" s="24">
        <f>'クラブチーム用入力シート'!H46</f>
        <v>0</v>
      </c>
      <c r="D118" s="24"/>
      <c r="E118" s="24">
        <f>'クラブチーム用入力シート'!I44</f>
        <v>0</v>
      </c>
      <c r="F118" s="24">
        <f>'クラブチーム用入力シート'!I46</f>
        <v>0</v>
      </c>
      <c r="G118" s="79"/>
      <c r="H118" s="29"/>
      <c r="J118" s="30" t="s">
        <v>231</v>
      </c>
      <c r="K118" s="24">
        <f>'クラブチーム用入力シート'!T44</f>
        <v>0</v>
      </c>
      <c r="L118" s="24">
        <f>'クラブチーム用入力シート'!T46</f>
        <v>0</v>
      </c>
      <c r="M118" s="24"/>
      <c r="N118" s="24">
        <f>'クラブチーム用入力シート'!U44</f>
        <v>0</v>
      </c>
      <c r="O118" s="24">
        <f>'クラブチーム用入力シート'!U46</f>
        <v>0</v>
      </c>
      <c r="P118" s="79"/>
      <c r="Q118" s="29"/>
    </row>
    <row r="119" spans="1:17" ht="22.5" customHeight="1">
      <c r="A119" s="30" t="s">
        <v>224</v>
      </c>
      <c r="B119" s="24">
        <f>'クラブチーム用入力シート'!J44</f>
        <v>0</v>
      </c>
      <c r="C119" s="24">
        <f>'クラブチーム用入力シート'!J46</f>
        <v>0</v>
      </c>
      <c r="D119" s="24"/>
      <c r="E119" s="24">
        <f>'クラブチーム用入力シート'!K44</f>
        <v>0</v>
      </c>
      <c r="F119" s="24">
        <f>'クラブチーム用入力シート'!K46</f>
        <v>0</v>
      </c>
      <c r="G119" s="79"/>
      <c r="H119" s="29"/>
      <c r="J119" s="30" t="s">
        <v>232</v>
      </c>
      <c r="K119" s="24">
        <f>'クラブチーム用入力シート'!V44</f>
        <v>0</v>
      </c>
      <c r="L119" s="24">
        <f>'クラブチーム用入力シート'!V46</f>
        <v>0</v>
      </c>
      <c r="M119" s="24"/>
      <c r="N119" s="24">
        <f>'クラブチーム用入力シート'!W44</f>
        <v>0</v>
      </c>
      <c r="O119" s="24">
        <f>'クラブチーム用入力シート'!W46</f>
        <v>0</v>
      </c>
      <c r="P119" s="79"/>
      <c r="Q119" s="29"/>
    </row>
    <row r="120" spans="1:17" ht="22.5" customHeight="1">
      <c r="A120" s="30" t="s">
        <v>225</v>
      </c>
      <c r="B120" s="24">
        <f>'クラブチーム用入力シート'!L44</f>
        <v>0</v>
      </c>
      <c r="C120" s="24">
        <f>'クラブチーム用入力シート'!L46</f>
        <v>0</v>
      </c>
      <c r="D120" s="24"/>
      <c r="E120" s="24">
        <f>'クラブチーム用入力シート'!M44</f>
        <v>0</v>
      </c>
      <c r="F120" s="24">
        <f>'クラブチーム用入力シート'!M46</f>
        <v>0</v>
      </c>
      <c r="G120" s="79"/>
      <c r="H120" s="29"/>
      <c r="J120" s="30" t="s">
        <v>233</v>
      </c>
      <c r="K120" s="24">
        <f>'クラブチーム用入力シート'!X44</f>
        <v>0</v>
      </c>
      <c r="L120" s="24">
        <f>'クラブチーム用入力シート'!X46</f>
        <v>0</v>
      </c>
      <c r="M120" s="24"/>
      <c r="N120" s="24">
        <f>'クラブチーム用入力シート'!Y44</f>
        <v>0</v>
      </c>
      <c r="O120" s="24">
        <f>'クラブチーム用入力シート'!Y46</f>
        <v>0</v>
      </c>
      <c r="P120" s="79"/>
      <c r="Q120" s="29"/>
    </row>
    <row r="121" spans="1:17" ht="22.5" customHeight="1">
      <c r="A121" s="31" t="s">
        <v>226</v>
      </c>
      <c r="B121" s="32">
        <f>'クラブチーム用入力シート'!N44</f>
        <v>0</v>
      </c>
      <c r="C121" s="32">
        <f>'クラブチーム用入力シート'!N46</f>
        <v>0</v>
      </c>
      <c r="D121" s="32"/>
      <c r="E121" s="32">
        <f>'クラブチーム用入力シート'!O44</f>
        <v>0</v>
      </c>
      <c r="F121" s="32">
        <f>'クラブチーム用入力シート'!O46</f>
        <v>0</v>
      </c>
      <c r="G121" s="80"/>
      <c r="H121" s="33"/>
      <c r="J121" s="31" t="s">
        <v>234</v>
      </c>
      <c r="K121" s="32">
        <f>'クラブチーム用入力シート'!Z44</f>
        <v>0</v>
      </c>
      <c r="L121" s="32">
        <f>'クラブチーム用入力シート'!Z46</f>
        <v>0</v>
      </c>
      <c r="M121" s="32"/>
      <c r="N121" s="32">
        <f>'クラブチーム用入力シート'!AA44</f>
        <v>0</v>
      </c>
      <c r="O121" s="32">
        <f>'クラブチーム用入力シート'!AA46</f>
        <v>0</v>
      </c>
      <c r="P121" s="80"/>
      <c r="Q121" s="33"/>
    </row>
    <row r="122" ht="22.5" customHeight="1"/>
    <row r="123" spans="8:16" ht="22.5" customHeight="1">
      <c r="H123" s="279" t="s">
        <v>303</v>
      </c>
      <c r="I123" s="320"/>
      <c r="J123" s="320"/>
      <c r="K123" s="320"/>
      <c r="L123" s="320"/>
      <c r="M123" s="320"/>
      <c r="N123" s="320"/>
      <c r="O123" s="320"/>
      <c r="P123" s="320"/>
    </row>
    <row r="124" spans="1:16" ht="22.5" customHeight="1">
      <c r="A124" s="47" t="s">
        <v>304</v>
      </c>
      <c r="B124" s="54" t="s">
        <v>252</v>
      </c>
      <c r="C124" s="48"/>
      <c r="D124" s="50"/>
      <c r="E124" s="49" t="s">
        <v>247</v>
      </c>
      <c r="H124" s="320"/>
      <c r="I124" s="320"/>
      <c r="J124" s="320"/>
      <c r="K124" s="320"/>
      <c r="L124" s="320"/>
      <c r="M124" s="320"/>
      <c r="N124" s="320"/>
      <c r="O124" s="320"/>
      <c r="P124" s="320"/>
    </row>
    <row r="125" spans="1:16" ht="22.5" customHeight="1">
      <c r="A125" s="64" t="s">
        <v>253</v>
      </c>
      <c r="B125" s="73">
        <f>B99</f>
        <v>0</v>
      </c>
      <c r="C125" s="66" t="s">
        <v>256</v>
      </c>
      <c r="D125" s="77"/>
      <c r="E125" s="28">
        <f>B125*600</f>
        <v>0</v>
      </c>
      <c r="H125" s="277" t="s">
        <v>296</v>
      </c>
      <c r="I125" s="277"/>
      <c r="J125" s="280"/>
      <c r="K125" s="280"/>
      <c r="L125" s="280"/>
      <c r="M125" s="280"/>
      <c r="N125" s="280"/>
      <c r="O125" s="280"/>
      <c r="P125" s="59"/>
    </row>
    <row r="126" spans="1:16" ht="22.5" customHeight="1">
      <c r="A126" s="64" t="s">
        <v>254</v>
      </c>
      <c r="B126" s="73">
        <f>B100</f>
        <v>0</v>
      </c>
      <c r="C126" s="66" t="s">
        <v>256</v>
      </c>
      <c r="D126" s="77"/>
      <c r="E126" s="28">
        <f>B126*800</f>
        <v>0</v>
      </c>
      <c r="H126" s="277"/>
      <c r="I126" s="277"/>
      <c r="J126" s="280"/>
      <c r="K126" s="280"/>
      <c r="L126" s="280"/>
      <c r="M126" s="280"/>
      <c r="N126" s="280"/>
      <c r="O126" s="280"/>
      <c r="P126" s="59"/>
    </row>
    <row r="127" spans="1:17" ht="22.5" customHeight="1">
      <c r="A127" s="65" t="s">
        <v>255</v>
      </c>
      <c r="B127" s="74">
        <f>B101</f>
        <v>0</v>
      </c>
      <c r="C127" s="67" t="s">
        <v>257</v>
      </c>
      <c r="D127" s="78"/>
      <c r="E127" s="19">
        <f>B127*1600</f>
        <v>0</v>
      </c>
      <c r="H127" s="277" t="s">
        <v>300</v>
      </c>
      <c r="I127" s="277"/>
      <c r="J127" s="278"/>
      <c r="K127" s="278"/>
      <c r="L127" s="278"/>
      <c r="M127" s="278"/>
      <c r="N127" s="278"/>
      <c r="O127" s="278"/>
      <c r="P127" s="81"/>
      <c r="Q127" s="279" t="s">
        <v>235</v>
      </c>
    </row>
    <row r="128" spans="1:17" ht="22.5" customHeight="1">
      <c r="A128" s="274" t="s">
        <v>249</v>
      </c>
      <c r="B128" s="275"/>
      <c r="C128" s="276"/>
      <c r="D128" s="63"/>
      <c r="E128" s="62">
        <f>E125+E126+E127</f>
        <v>0</v>
      </c>
      <c r="H128" s="277"/>
      <c r="I128" s="277"/>
      <c r="J128" s="278"/>
      <c r="K128" s="278"/>
      <c r="L128" s="278"/>
      <c r="M128" s="278"/>
      <c r="N128" s="278"/>
      <c r="O128" s="278"/>
      <c r="P128" s="81"/>
      <c r="Q128" s="279"/>
    </row>
    <row r="129" spans="1:8" ht="22.5" customHeight="1">
      <c r="A129" s="321" t="s">
        <v>301</v>
      </c>
      <c r="B129" s="321"/>
      <c r="C129" s="321"/>
      <c r="D129" s="321"/>
      <c r="E129" s="321"/>
      <c r="F129" s="91"/>
      <c r="G129" s="69"/>
      <c r="H129" s="69"/>
    </row>
    <row r="130" spans="1:8" ht="22.5" customHeight="1">
      <c r="A130" s="322"/>
      <c r="B130" s="322"/>
      <c r="C130" s="322"/>
      <c r="D130" s="322"/>
      <c r="E130" s="322"/>
      <c r="F130" s="91"/>
      <c r="G130" s="68"/>
      <c r="H130" s="68"/>
    </row>
  </sheetData>
  <sheetProtection/>
  <mergeCells count="138">
    <mergeCell ref="A129:E130"/>
    <mergeCell ref="H123:P124"/>
    <mergeCell ref="H125:I126"/>
    <mergeCell ref="J125:O126"/>
    <mergeCell ref="H127:I128"/>
    <mergeCell ref="J127:O128"/>
    <mergeCell ref="Q127:Q128"/>
    <mergeCell ref="A112:B112"/>
    <mergeCell ref="C112:F112"/>
    <mergeCell ref="G112:H112"/>
    <mergeCell ref="J112:K112"/>
    <mergeCell ref="L112:O112"/>
    <mergeCell ref="P112:Q112"/>
    <mergeCell ref="A128:C128"/>
    <mergeCell ref="A109:B109"/>
    <mergeCell ref="C109:E109"/>
    <mergeCell ref="I109:J109"/>
    <mergeCell ref="K109:Q109"/>
    <mergeCell ref="A111:B111"/>
    <mergeCell ref="C111:H111"/>
    <mergeCell ref="J111:K111"/>
    <mergeCell ref="L111:Q111"/>
    <mergeCell ref="A102:C102"/>
    <mergeCell ref="A103:E104"/>
    <mergeCell ref="A105:Q105"/>
    <mergeCell ref="A107:B107"/>
    <mergeCell ref="C107:Q107"/>
    <mergeCell ref="A108:B108"/>
    <mergeCell ref="C108:Q108"/>
    <mergeCell ref="H97:P98"/>
    <mergeCell ref="H99:I100"/>
    <mergeCell ref="J99:O100"/>
    <mergeCell ref="H101:I102"/>
    <mergeCell ref="J101:O102"/>
    <mergeCell ref="Q101:Q102"/>
    <mergeCell ref="A86:B86"/>
    <mergeCell ref="C86:F86"/>
    <mergeCell ref="G86:H86"/>
    <mergeCell ref="J86:K86"/>
    <mergeCell ref="L86:O86"/>
    <mergeCell ref="P86:Q86"/>
    <mergeCell ref="A76:C76"/>
    <mergeCell ref="A77:E78"/>
    <mergeCell ref="A79:Q79"/>
    <mergeCell ref="A81:B81"/>
    <mergeCell ref="C81:Q81"/>
    <mergeCell ref="A82:B82"/>
    <mergeCell ref="C82:Q82"/>
    <mergeCell ref="H71:P72"/>
    <mergeCell ref="H73:I74"/>
    <mergeCell ref="J73:O74"/>
    <mergeCell ref="H75:I76"/>
    <mergeCell ref="J75:O76"/>
    <mergeCell ref="Q75:Q76"/>
    <mergeCell ref="A59:B59"/>
    <mergeCell ref="C59:H59"/>
    <mergeCell ref="J59:K59"/>
    <mergeCell ref="L59:Q59"/>
    <mergeCell ref="A60:B60"/>
    <mergeCell ref="C60:F60"/>
    <mergeCell ref="G60:H60"/>
    <mergeCell ref="J60:K60"/>
    <mergeCell ref="L60:O60"/>
    <mergeCell ref="P60:Q60"/>
    <mergeCell ref="A55:B55"/>
    <mergeCell ref="C55:Q55"/>
    <mergeCell ref="A56:B56"/>
    <mergeCell ref="C56:Q56"/>
    <mergeCell ref="A57:B57"/>
    <mergeCell ref="C57:E57"/>
    <mergeCell ref="I57:J57"/>
    <mergeCell ref="K57:Q57"/>
    <mergeCell ref="A50:C50"/>
    <mergeCell ref="A25:E26"/>
    <mergeCell ref="A51:E52"/>
    <mergeCell ref="A53:Q53"/>
    <mergeCell ref="A83:B83"/>
    <mergeCell ref="C83:E83"/>
    <mergeCell ref="I83:J83"/>
    <mergeCell ref="K83:Q83"/>
    <mergeCell ref="P34:Q34"/>
    <mergeCell ref="H45:P46"/>
    <mergeCell ref="H47:I48"/>
    <mergeCell ref="J47:O48"/>
    <mergeCell ref="H49:I50"/>
    <mergeCell ref="J49:O50"/>
    <mergeCell ref="Q49:Q50"/>
    <mergeCell ref="A8:B8"/>
    <mergeCell ref="J8:K8"/>
    <mergeCell ref="G8:H8"/>
    <mergeCell ref="C8:F8"/>
    <mergeCell ref="L8:O8"/>
    <mergeCell ref="P8:Q8"/>
    <mergeCell ref="H19:P20"/>
    <mergeCell ref="S5:W8"/>
    <mergeCell ref="A27:Q27"/>
    <mergeCell ref="A29:B29"/>
    <mergeCell ref="C29:Q29"/>
    <mergeCell ref="A7:B7"/>
    <mergeCell ref="C7:H7"/>
    <mergeCell ref="J7:K7"/>
    <mergeCell ref="L7:Q7"/>
    <mergeCell ref="A30:B30"/>
    <mergeCell ref="C30:Q30"/>
    <mergeCell ref="A31:B31"/>
    <mergeCell ref="C31:E31"/>
    <mergeCell ref="I31:J31"/>
    <mergeCell ref="K31:Q31"/>
    <mergeCell ref="A24:C24"/>
    <mergeCell ref="A33:B33"/>
    <mergeCell ref="C33:H33"/>
    <mergeCell ref="J33:K33"/>
    <mergeCell ref="L33:Q33"/>
    <mergeCell ref="A34:B34"/>
    <mergeCell ref="C34:F34"/>
    <mergeCell ref="G34:H34"/>
    <mergeCell ref="J34:K34"/>
    <mergeCell ref="L34:O34"/>
    <mergeCell ref="I5:J5"/>
    <mergeCell ref="A85:B85"/>
    <mergeCell ref="C85:H85"/>
    <mergeCell ref="J85:K85"/>
    <mergeCell ref="L85:Q85"/>
    <mergeCell ref="R21:V22"/>
    <mergeCell ref="H23:I24"/>
    <mergeCell ref="J23:O24"/>
    <mergeCell ref="Q23:Q24"/>
    <mergeCell ref="R23:U24"/>
    <mergeCell ref="K5:Q5"/>
    <mergeCell ref="H21:I22"/>
    <mergeCell ref="J21:O22"/>
    <mergeCell ref="A1:Q1"/>
    <mergeCell ref="A3:B3"/>
    <mergeCell ref="C3:Q3"/>
    <mergeCell ref="A4:B4"/>
    <mergeCell ref="C4:Q4"/>
    <mergeCell ref="A5:B5"/>
    <mergeCell ref="C5:E5"/>
  </mergeCells>
  <printOptions/>
  <pageMargins left="0.21" right="0.12" top="0.53" bottom="0.21" header="0.31496062992125984" footer="0.1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大府市</dc:creator>
  <cp:keywords/>
  <dc:description/>
  <cp:lastModifiedBy>大府市</cp:lastModifiedBy>
  <cp:lastPrinted>2014-03-07T05:52:51Z</cp:lastPrinted>
  <dcterms:created xsi:type="dcterms:W3CDTF">2009-11-06T07:24:21Z</dcterms:created>
  <dcterms:modified xsi:type="dcterms:W3CDTF">2014-03-09T23:04:00Z</dcterms:modified>
  <cp:category/>
  <cp:version/>
  <cp:contentType/>
  <cp:contentStatus/>
</cp:coreProperties>
</file>