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25"/>
  <workbookPr defaultThemeVersion="124226"/>
  <mc:AlternateContent xmlns:mc="http://schemas.openxmlformats.org/markup-compatibility/2006">
    <mc:Choice Requires="x15">
      <x15ac:absPath xmlns:x15ac="http://schemas.microsoft.com/office/spreadsheetml/2010/11/ac" url="C:\Users\take\Desktop\"/>
    </mc:Choice>
  </mc:AlternateContent>
  <xr:revisionPtr revIDLastSave="0" documentId="13_ncr:1_{39298882-270D-49A9-BC2E-4CE12AA47A76}" xr6:coauthVersionLast="34" xr6:coauthVersionMax="34" xr10:uidLastSave="{00000000-0000-0000-0000-000000000000}"/>
  <bookViews>
    <workbookView xWindow="480" yWindow="30" windowWidth="18260" windowHeight="8660" tabRatio="811" activeTab="3" xr2:uid="{00000000-000D-0000-FFFF-FFFF00000000}"/>
  </bookViews>
  <sheets>
    <sheet name="学校番号一覧" sheetId="8" r:id="rId1"/>
    <sheet name="申込入力シート" sheetId="16" r:id="rId2"/>
    <sheet name="県新人大会印刷シート" sheetId="17" r:id="rId3"/>
    <sheet name="クラブチーム用入力シート" sheetId="18" r:id="rId4"/>
    <sheet name="クラブチーム用印刷シート" sheetId="19" r:id="rId5"/>
    <sheet name="（クラブチームのみ）チーム内ランク入力シート" sheetId="20" r:id="rId6"/>
  </sheets>
  <definedNames>
    <definedName name="_xlnm.Print_Area" localSheetId="5">'（クラブチームのみ）チーム内ランク入力シート'!$B$3:$J$58</definedName>
    <definedName name="_xlnm.Print_Area" localSheetId="4">クラブチーム用印刷シート!$A$1:$Q$135</definedName>
    <definedName name="_xlnm.Print_Area" localSheetId="3">クラブチーム用入力シート!$B$1:$I$18</definedName>
    <definedName name="_xlnm.Print_Area" localSheetId="2">県新人大会印刷シート!$A$1:$Q$25</definedName>
    <definedName name="_xlnm.Print_Area" localSheetId="1">申込入力シート!$A$1:$H$16</definedName>
  </definedNames>
  <calcPr calcId="179021"/>
</workbook>
</file>

<file path=xl/calcChain.xml><?xml version="1.0" encoding="utf-8"?>
<calcChain xmlns="http://schemas.openxmlformats.org/spreadsheetml/2006/main">
  <c r="C27" i="16" l="1"/>
  <c r="BI19" i="16" l="1"/>
  <c r="BH19" i="16"/>
  <c r="BG19" i="16"/>
  <c r="BF19" i="16"/>
  <c r="BE19" i="16"/>
  <c r="AW19" i="16"/>
  <c r="AX19" i="16"/>
  <c r="AY19" i="16"/>
  <c r="AZ19" i="16"/>
  <c r="BA19" i="16"/>
  <c r="BB19" i="16"/>
  <c r="BC19" i="16"/>
  <c r="AV19" i="16"/>
  <c r="AU19" i="16"/>
  <c r="AT19" i="16"/>
  <c r="AI19" i="16"/>
  <c r="AJ19" i="16"/>
  <c r="AK19" i="16"/>
  <c r="AL19" i="16"/>
  <c r="AM19" i="16"/>
  <c r="AN19" i="16"/>
  <c r="AO19" i="16"/>
  <c r="AH19" i="16"/>
  <c r="A18" i="16" l="1"/>
  <c r="AH14" i="16" l="1"/>
  <c r="AH15" i="16"/>
  <c r="B1" i="18" l="1"/>
  <c r="A1" i="17"/>
  <c r="C29" i="16" l="1"/>
  <c r="C28" i="16"/>
  <c r="C26" i="16"/>
  <c r="B21" i="17" l="1"/>
  <c r="A132" i="19"/>
  <c r="A131" i="19"/>
  <c r="E130" i="19"/>
  <c r="B130" i="19"/>
  <c r="A130" i="19"/>
  <c r="A105" i="19"/>
  <c r="A104" i="19"/>
  <c r="E103" i="19"/>
  <c r="B103" i="19"/>
  <c r="A103" i="19"/>
  <c r="A78" i="19"/>
  <c r="C77" i="19"/>
  <c r="C104" i="19" s="1"/>
  <c r="C131" i="19" s="1"/>
  <c r="A77" i="19"/>
  <c r="E76" i="19"/>
  <c r="B76" i="19"/>
  <c r="A76" i="19"/>
  <c r="E49" i="19"/>
  <c r="B49" i="19"/>
  <c r="A51" i="19"/>
  <c r="A50" i="19"/>
  <c r="A49" i="19"/>
  <c r="C50" i="19"/>
  <c r="C51" i="19"/>
  <c r="C78" i="19" s="1"/>
  <c r="C105" i="19" s="1"/>
  <c r="C132" i="19" s="1"/>
  <c r="E23" i="19"/>
  <c r="I30" i="20"/>
  <c r="J30" i="20"/>
  <c r="I31" i="20"/>
  <c r="J31" i="20"/>
  <c r="I32" i="20"/>
  <c r="J32" i="20"/>
  <c r="I33" i="20"/>
  <c r="J33" i="20"/>
  <c r="I34" i="20"/>
  <c r="J34" i="20"/>
  <c r="I35" i="20"/>
  <c r="J35" i="20"/>
  <c r="I36" i="20"/>
  <c r="J36" i="20"/>
  <c r="I37" i="20"/>
  <c r="J37" i="20"/>
  <c r="I38" i="20"/>
  <c r="J38" i="20"/>
  <c r="I39" i="20"/>
  <c r="J39" i="20"/>
  <c r="I40" i="20"/>
  <c r="J40" i="20"/>
  <c r="I41" i="20"/>
  <c r="J41" i="20"/>
  <c r="I42" i="20"/>
  <c r="J42" i="20"/>
  <c r="I43" i="20"/>
  <c r="J43" i="20"/>
  <c r="I44" i="20"/>
  <c r="J44" i="20"/>
  <c r="I45" i="20"/>
  <c r="J45" i="20"/>
  <c r="I46" i="20"/>
  <c r="J46" i="20"/>
  <c r="I47" i="20"/>
  <c r="J47" i="20"/>
  <c r="I48" i="20"/>
  <c r="J48" i="20"/>
  <c r="I49" i="20"/>
  <c r="J49" i="20"/>
  <c r="I50" i="20"/>
  <c r="J50" i="20"/>
  <c r="I51" i="20"/>
  <c r="J51" i="20"/>
  <c r="I52" i="20"/>
  <c r="J52" i="20"/>
  <c r="I53" i="20"/>
  <c r="J53" i="20"/>
  <c r="I54" i="20"/>
  <c r="J54" i="20"/>
  <c r="I55" i="20"/>
  <c r="J55" i="20"/>
  <c r="I56" i="20"/>
  <c r="J56" i="20"/>
  <c r="I57" i="20"/>
  <c r="J57" i="20"/>
  <c r="I58" i="20"/>
  <c r="J58" i="20"/>
  <c r="J29" i="20"/>
  <c r="I29" i="20"/>
  <c r="D30" i="20"/>
  <c r="E30" i="20"/>
  <c r="D31" i="20"/>
  <c r="E31" i="20"/>
  <c r="D32" i="20"/>
  <c r="E32" i="20"/>
  <c r="D33" i="20"/>
  <c r="E33" i="20"/>
  <c r="D34" i="20"/>
  <c r="E34" i="20"/>
  <c r="D35" i="20"/>
  <c r="E35" i="20"/>
  <c r="D36" i="20"/>
  <c r="E36" i="20"/>
  <c r="D37" i="20"/>
  <c r="E37" i="20"/>
  <c r="D38" i="20"/>
  <c r="E38" i="20"/>
  <c r="D39" i="20"/>
  <c r="E39" i="20"/>
  <c r="D40" i="20"/>
  <c r="E40" i="20"/>
  <c r="D41" i="20"/>
  <c r="E41" i="20"/>
  <c r="D42" i="20"/>
  <c r="E42" i="20"/>
  <c r="D43" i="20"/>
  <c r="E43" i="20"/>
  <c r="D44" i="20"/>
  <c r="E44" i="20"/>
  <c r="D45" i="20"/>
  <c r="E45" i="20"/>
  <c r="D46" i="20"/>
  <c r="E46" i="20"/>
  <c r="D47" i="20"/>
  <c r="E47" i="20"/>
  <c r="D48" i="20"/>
  <c r="E48" i="20"/>
  <c r="D49" i="20"/>
  <c r="E49" i="20"/>
  <c r="D50" i="20"/>
  <c r="E50" i="20"/>
  <c r="D51" i="20"/>
  <c r="E51" i="20"/>
  <c r="D52" i="20"/>
  <c r="E52" i="20"/>
  <c r="D53" i="20"/>
  <c r="E53" i="20"/>
  <c r="D54" i="20"/>
  <c r="E54" i="20"/>
  <c r="D55" i="20"/>
  <c r="E55" i="20"/>
  <c r="D56" i="20"/>
  <c r="E56" i="20"/>
  <c r="D57" i="20"/>
  <c r="E57" i="20"/>
  <c r="D58" i="20"/>
  <c r="E58" i="20"/>
  <c r="D29" i="20"/>
  <c r="E29" i="20"/>
  <c r="S52" i="20"/>
  <c r="S46" i="20"/>
  <c r="R56" i="20"/>
  <c r="R55" i="20"/>
  <c r="R44" i="20"/>
  <c r="R42" i="20"/>
  <c r="R35" i="20"/>
  <c r="R34" i="20"/>
  <c r="N54" i="20"/>
  <c r="N55" i="20"/>
  <c r="N49" i="20"/>
  <c r="N50" i="20"/>
  <c r="O52" i="20"/>
  <c r="N42" i="20"/>
  <c r="N36" i="20"/>
  <c r="I6" i="20"/>
  <c r="D7" i="20"/>
  <c r="D8" i="20"/>
  <c r="D9" i="20"/>
  <c r="D10" i="20"/>
  <c r="D11" i="20"/>
  <c r="D12" i="20"/>
  <c r="D13" i="20"/>
  <c r="D14" i="20"/>
  <c r="D15" i="20"/>
  <c r="D16" i="20"/>
  <c r="D17" i="20"/>
  <c r="D18" i="20"/>
  <c r="D19" i="20"/>
  <c r="D20" i="20"/>
  <c r="D21" i="20"/>
  <c r="D22" i="20"/>
  <c r="D23" i="20"/>
  <c r="D24" i="20"/>
  <c r="D25" i="20"/>
  <c r="D6" i="20"/>
  <c r="R23" i="20"/>
  <c r="R22" i="20"/>
  <c r="R16" i="20"/>
  <c r="R15" i="20"/>
  <c r="R10" i="20"/>
  <c r="I25" i="20"/>
  <c r="I24" i="20"/>
  <c r="I23" i="20"/>
  <c r="I22" i="20"/>
  <c r="I21" i="20"/>
  <c r="I20" i="20"/>
  <c r="I19" i="20"/>
  <c r="I18" i="20"/>
  <c r="I17" i="20"/>
  <c r="I16" i="20"/>
  <c r="I15" i="20"/>
  <c r="I14" i="20"/>
  <c r="I13" i="20"/>
  <c r="I12" i="20"/>
  <c r="I11" i="20"/>
  <c r="I10" i="20"/>
  <c r="I9" i="20"/>
  <c r="I8" i="20"/>
  <c r="I7" i="20"/>
  <c r="N23" i="20"/>
  <c r="N25" i="20"/>
  <c r="N18" i="20"/>
  <c r="N17" i="20"/>
  <c r="N10" i="20"/>
  <c r="O127" i="19"/>
  <c r="N127" i="19"/>
  <c r="S58" i="20" s="1"/>
  <c r="L127" i="19"/>
  <c r="K127" i="19"/>
  <c r="R58" i="20" s="1"/>
  <c r="O126" i="19"/>
  <c r="N126" i="19"/>
  <c r="S57" i="20" s="1"/>
  <c r="L126" i="19"/>
  <c r="K126" i="19"/>
  <c r="R57" i="20" s="1"/>
  <c r="O100" i="19"/>
  <c r="N100" i="19"/>
  <c r="L100" i="19"/>
  <c r="K100" i="19"/>
  <c r="R52" i="20" s="1"/>
  <c r="O99" i="19"/>
  <c r="N99" i="19"/>
  <c r="S51" i="20" s="1"/>
  <c r="L99" i="19"/>
  <c r="K99" i="19"/>
  <c r="R51" i="20" s="1"/>
  <c r="O73" i="19"/>
  <c r="N73" i="19"/>
  <c r="L73" i="19"/>
  <c r="K73" i="19"/>
  <c r="R46" i="20" s="1"/>
  <c r="O72" i="19"/>
  <c r="N72" i="19"/>
  <c r="S45" i="20" s="1"/>
  <c r="L72" i="19"/>
  <c r="K72" i="19"/>
  <c r="R45" i="20" s="1"/>
  <c r="O46" i="19"/>
  <c r="N46" i="19"/>
  <c r="S40" i="20" s="1"/>
  <c r="L46" i="19"/>
  <c r="K46" i="19"/>
  <c r="R40" i="20" s="1"/>
  <c r="O45" i="19"/>
  <c r="N45" i="19"/>
  <c r="S39" i="20" s="1"/>
  <c r="L45" i="19"/>
  <c r="K45" i="19"/>
  <c r="R39" i="20" s="1"/>
  <c r="A109" i="19"/>
  <c r="A82" i="19"/>
  <c r="A55" i="19"/>
  <c r="A28" i="19"/>
  <c r="A1" i="19"/>
  <c r="F127" i="19"/>
  <c r="E127" i="19"/>
  <c r="O58" i="20" s="1"/>
  <c r="C127" i="19"/>
  <c r="B127" i="19"/>
  <c r="N58" i="20" s="1"/>
  <c r="F126" i="19"/>
  <c r="E126" i="19"/>
  <c r="O57" i="20" s="1"/>
  <c r="C126" i="19"/>
  <c r="B126" i="19"/>
  <c r="N57" i="20" s="1"/>
  <c r="F100" i="19"/>
  <c r="E100" i="19"/>
  <c r="C100" i="19"/>
  <c r="B100" i="19"/>
  <c r="N52" i="20" s="1"/>
  <c r="F99" i="19"/>
  <c r="E99" i="19"/>
  <c r="O51" i="20" s="1"/>
  <c r="C99" i="19"/>
  <c r="B99" i="19"/>
  <c r="N51" i="20" s="1"/>
  <c r="F73" i="19"/>
  <c r="E73" i="19"/>
  <c r="O46" i="20" s="1"/>
  <c r="C73" i="19"/>
  <c r="B73" i="19"/>
  <c r="N46" i="20" s="1"/>
  <c r="F72" i="19"/>
  <c r="E72" i="19"/>
  <c r="O45" i="20" s="1"/>
  <c r="C72" i="19"/>
  <c r="B72" i="19"/>
  <c r="N45" i="20" s="1"/>
  <c r="F46" i="19"/>
  <c r="E46" i="19"/>
  <c r="O40" i="20" s="1"/>
  <c r="C46" i="19"/>
  <c r="B46" i="19"/>
  <c r="N40" i="20" s="1"/>
  <c r="F45" i="19"/>
  <c r="E45" i="19"/>
  <c r="O39" i="20" s="1"/>
  <c r="C45" i="19"/>
  <c r="B45" i="19"/>
  <c r="N39" i="20" s="1"/>
  <c r="B118" i="19"/>
  <c r="N22" i="20" s="1"/>
  <c r="C118" i="19"/>
  <c r="E118" i="19"/>
  <c r="F118" i="19"/>
  <c r="K118" i="19"/>
  <c r="L118" i="19"/>
  <c r="N118" i="19"/>
  <c r="O118" i="19"/>
  <c r="B119" i="19"/>
  <c r="C119" i="19"/>
  <c r="E119" i="19"/>
  <c r="F119" i="19"/>
  <c r="K119" i="19"/>
  <c r="L119" i="19"/>
  <c r="N119" i="19"/>
  <c r="O119" i="19"/>
  <c r="B120" i="19"/>
  <c r="N24" i="20" s="1"/>
  <c r="C120" i="19"/>
  <c r="E120" i="19"/>
  <c r="F120" i="19"/>
  <c r="K120" i="19"/>
  <c r="R24" i="20" s="1"/>
  <c r="L120" i="19"/>
  <c r="N120" i="19"/>
  <c r="O120" i="19"/>
  <c r="B121" i="19"/>
  <c r="C121" i="19"/>
  <c r="E121" i="19"/>
  <c r="F121" i="19"/>
  <c r="K121" i="19"/>
  <c r="R25" i="20" s="1"/>
  <c r="L121" i="19"/>
  <c r="N121" i="19"/>
  <c r="O121" i="19"/>
  <c r="B122" i="19"/>
  <c r="N53" i="20" s="1"/>
  <c r="C122" i="19"/>
  <c r="E122" i="19"/>
  <c r="O53" i="20" s="1"/>
  <c r="F122" i="19"/>
  <c r="K122" i="19"/>
  <c r="R53" i="20" s="1"/>
  <c r="L122" i="19"/>
  <c r="N122" i="19"/>
  <c r="S53" i="20" s="1"/>
  <c r="O122" i="19"/>
  <c r="B123" i="19"/>
  <c r="C123" i="19"/>
  <c r="E123" i="19"/>
  <c r="O54" i="20" s="1"/>
  <c r="F123" i="19"/>
  <c r="K123" i="19"/>
  <c r="R54" i="20" s="1"/>
  <c r="L123" i="19"/>
  <c r="N123" i="19"/>
  <c r="S54" i="20" s="1"/>
  <c r="O123" i="19"/>
  <c r="B124" i="19"/>
  <c r="C124" i="19"/>
  <c r="E124" i="19"/>
  <c r="O55" i="20" s="1"/>
  <c r="F124" i="19"/>
  <c r="K124" i="19"/>
  <c r="L124" i="19"/>
  <c r="N124" i="19"/>
  <c r="S55" i="20" s="1"/>
  <c r="O124" i="19"/>
  <c r="B125" i="19"/>
  <c r="N56" i="20" s="1"/>
  <c r="C125" i="19"/>
  <c r="E125" i="19"/>
  <c r="O56" i="20" s="1"/>
  <c r="F125" i="19"/>
  <c r="K125" i="19"/>
  <c r="L125" i="19"/>
  <c r="N125" i="19"/>
  <c r="S56" i="20" s="1"/>
  <c r="O125" i="19"/>
  <c r="B91" i="19"/>
  <c r="C91" i="19"/>
  <c r="E91" i="19"/>
  <c r="F91" i="19"/>
  <c r="K91" i="19"/>
  <c r="R18" i="20" s="1"/>
  <c r="L91" i="19"/>
  <c r="N91" i="19"/>
  <c r="O91" i="19"/>
  <c r="B92" i="19"/>
  <c r="N19" i="20" s="1"/>
  <c r="C92" i="19"/>
  <c r="E92" i="19"/>
  <c r="F92" i="19"/>
  <c r="K92" i="19"/>
  <c r="R19" i="20" s="1"/>
  <c r="L92" i="19"/>
  <c r="N92" i="19"/>
  <c r="O92" i="19"/>
  <c r="B93" i="19"/>
  <c r="N20" i="20" s="1"/>
  <c r="C93" i="19"/>
  <c r="E93" i="19"/>
  <c r="F93" i="19"/>
  <c r="K93" i="19"/>
  <c r="R20" i="20" s="1"/>
  <c r="L93" i="19"/>
  <c r="N93" i="19"/>
  <c r="O93" i="19"/>
  <c r="B94" i="19"/>
  <c r="N21" i="20" s="1"/>
  <c r="C94" i="19"/>
  <c r="E94" i="19"/>
  <c r="F94" i="19"/>
  <c r="K94" i="19"/>
  <c r="R21" i="20" s="1"/>
  <c r="L94" i="19"/>
  <c r="N94" i="19"/>
  <c r="O94" i="19"/>
  <c r="B95" i="19"/>
  <c r="N47" i="20" s="1"/>
  <c r="C95" i="19"/>
  <c r="E95" i="19"/>
  <c r="O47" i="20" s="1"/>
  <c r="F95" i="19"/>
  <c r="K95" i="19"/>
  <c r="R47" i="20" s="1"/>
  <c r="L95" i="19"/>
  <c r="N95" i="19"/>
  <c r="S47" i="20" s="1"/>
  <c r="O95" i="19"/>
  <c r="B96" i="19"/>
  <c r="N48" i="20" s="1"/>
  <c r="C96" i="19"/>
  <c r="E96" i="19"/>
  <c r="O48" i="20" s="1"/>
  <c r="F96" i="19"/>
  <c r="K96" i="19"/>
  <c r="R48" i="20" s="1"/>
  <c r="L96" i="19"/>
  <c r="N96" i="19"/>
  <c r="S48" i="20" s="1"/>
  <c r="O96" i="19"/>
  <c r="B97" i="19"/>
  <c r="C97" i="19"/>
  <c r="E97" i="19"/>
  <c r="O49" i="20" s="1"/>
  <c r="F97" i="19"/>
  <c r="K97" i="19"/>
  <c r="R49" i="20" s="1"/>
  <c r="L97" i="19"/>
  <c r="N97" i="19"/>
  <c r="S49" i="20" s="1"/>
  <c r="O97" i="19"/>
  <c r="B98" i="19"/>
  <c r="C98" i="19"/>
  <c r="E98" i="19"/>
  <c r="O50" i="20" s="1"/>
  <c r="F98" i="19"/>
  <c r="K98" i="19"/>
  <c r="R50" i="20" s="1"/>
  <c r="L98" i="19"/>
  <c r="N98" i="19"/>
  <c r="S50" i="20" s="1"/>
  <c r="O98" i="19"/>
  <c r="B64" i="19"/>
  <c r="N14" i="20" s="1"/>
  <c r="C64" i="19"/>
  <c r="E64" i="19"/>
  <c r="F64" i="19"/>
  <c r="K64" i="19"/>
  <c r="R14" i="20" s="1"/>
  <c r="L64" i="19"/>
  <c r="N64" i="19"/>
  <c r="O64" i="19"/>
  <c r="B65" i="19"/>
  <c r="N15" i="20" s="1"/>
  <c r="C65" i="19"/>
  <c r="E65" i="19"/>
  <c r="F65" i="19"/>
  <c r="K65" i="19"/>
  <c r="L65" i="19"/>
  <c r="N65" i="19"/>
  <c r="O65" i="19"/>
  <c r="B66" i="19"/>
  <c r="N16" i="20" s="1"/>
  <c r="C66" i="19"/>
  <c r="E66" i="19"/>
  <c r="F66" i="19"/>
  <c r="K66" i="19"/>
  <c r="L66" i="19"/>
  <c r="N66" i="19"/>
  <c r="O66" i="19"/>
  <c r="B67" i="19"/>
  <c r="C67" i="19"/>
  <c r="E67" i="19"/>
  <c r="F67" i="19"/>
  <c r="K67" i="19"/>
  <c r="R17" i="20" s="1"/>
  <c r="L67" i="19"/>
  <c r="N67" i="19"/>
  <c r="O67" i="19"/>
  <c r="B68" i="19"/>
  <c r="N41" i="20" s="1"/>
  <c r="C68" i="19"/>
  <c r="E68" i="19"/>
  <c r="O41" i="20" s="1"/>
  <c r="F68" i="19"/>
  <c r="K68" i="19"/>
  <c r="R41" i="20" s="1"/>
  <c r="L68" i="19"/>
  <c r="N68" i="19"/>
  <c r="S41" i="20" s="1"/>
  <c r="O68" i="19"/>
  <c r="B69" i="19"/>
  <c r="C69" i="19"/>
  <c r="E69" i="19"/>
  <c r="O42" i="20" s="1"/>
  <c r="F69" i="19"/>
  <c r="K69" i="19"/>
  <c r="L69" i="19"/>
  <c r="N69" i="19"/>
  <c r="S42" i="20" s="1"/>
  <c r="O69" i="19"/>
  <c r="B70" i="19"/>
  <c r="N43" i="20" s="1"/>
  <c r="C70" i="19"/>
  <c r="E70" i="19"/>
  <c r="O43" i="20" s="1"/>
  <c r="F70" i="19"/>
  <c r="K70" i="19"/>
  <c r="R43" i="20" s="1"/>
  <c r="L70" i="19"/>
  <c r="N70" i="19"/>
  <c r="S43" i="20" s="1"/>
  <c r="O70" i="19"/>
  <c r="B71" i="19"/>
  <c r="N44" i="20" s="1"/>
  <c r="C71" i="19"/>
  <c r="E71" i="19"/>
  <c r="O44" i="20" s="1"/>
  <c r="F71" i="19"/>
  <c r="K71" i="19"/>
  <c r="L71" i="19"/>
  <c r="N71" i="19"/>
  <c r="S44" i="20" s="1"/>
  <c r="O71" i="19"/>
  <c r="K37" i="19"/>
  <c r="L37" i="19"/>
  <c r="N37" i="19"/>
  <c r="O37" i="19"/>
  <c r="K38" i="19"/>
  <c r="R11" i="20" s="1"/>
  <c r="L38" i="19"/>
  <c r="N38" i="19"/>
  <c r="O38" i="19"/>
  <c r="K39" i="19"/>
  <c r="R12" i="20" s="1"/>
  <c r="L39" i="19"/>
  <c r="N39" i="19"/>
  <c r="O39" i="19"/>
  <c r="K40" i="19"/>
  <c r="R13" i="20" s="1"/>
  <c r="L40" i="19"/>
  <c r="N40" i="19"/>
  <c r="O40" i="19"/>
  <c r="K41" i="19"/>
  <c r="L41" i="19"/>
  <c r="N41" i="19"/>
  <c r="S35" i="20" s="1"/>
  <c r="O41" i="19"/>
  <c r="K42" i="19"/>
  <c r="R36" i="20" s="1"/>
  <c r="L42" i="19"/>
  <c r="N42" i="19"/>
  <c r="S36" i="20" s="1"/>
  <c r="O42" i="19"/>
  <c r="K43" i="19"/>
  <c r="R37" i="20" s="1"/>
  <c r="L43" i="19"/>
  <c r="N43" i="19"/>
  <c r="S37" i="20" s="1"/>
  <c r="O43" i="19"/>
  <c r="K44" i="19"/>
  <c r="R38" i="20" s="1"/>
  <c r="L44" i="19"/>
  <c r="N44" i="19"/>
  <c r="S38" i="20" s="1"/>
  <c r="O44" i="19"/>
  <c r="B37" i="19"/>
  <c r="C37" i="19"/>
  <c r="E37" i="19"/>
  <c r="F37" i="19"/>
  <c r="B38" i="19"/>
  <c r="N11" i="20" s="1"/>
  <c r="C38" i="19"/>
  <c r="E38" i="19"/>
  <c r="F38" i="19"/>
  <c r="B39" i="19"/>
  <c r="N12" i="20" s="1"/>
  <c r="C39" i="19"/>
  <c r="E39" i="19"/>
  <c r="F39" i="19"/>
  <c r="B40" i="19"/>
  <c r="N13" i="20" s="1"/>
  <c r="C40" i="19"/>
  <c r="E40" i="19"/>
  <c r="F40" i="19"/>
  <c r="B41" i="19"/>
  <c r="N35" i="20" s="1"/>
  <c r="C41" i="19"/>
  <c r="E41" i="19"/>
  <c r="O35" i="20" s="1"/>
  <c r="F41" i="19"/>
  <c r="B42" i="19"/>
  <c r="C42" i="19"/>
  <c r="E42" i="19"/>
  <c r="O36" i="20" s="1"/>
  <c r="F42" i="19"/>
  <c r="B43" i="19"/>
  <c r="N37" i="20" s="1"/>
  <c r="C43" i="19"/>
  <c r="E43" i="19"/>
  <c r="O37" i="20" s="1"/>
  <c r="F43" i="19"/>
  <c r="B44" i="19"/>
  <c r="N38" i="20" s="1"/>
  <c r="C44" i="19"/>
  <c r="E44" i="19"/>
  <c r="O38" i="20" s="1"/>
  <c r="F44" i="19"/>
  <c r="C35" i="19"/>
  <c r="L35" i="19" s="1"/>
  <c r="O19" i="19"/>
  <c r="N19" i="19"/>
  <c r="S34" i="20" s="1"/>
  <c r="L19" i="19"/>
  <c r="K19" i="19"/>
  <c r="O18" i="19"/>
  <c r="N18" i="19"/>
  <c r="S33" i="20" s="1"/>
  <c r="L18" i="19"/>
  <c r="K18" i="19"/>
  <c r="R33" i="20" s="1"/>
  <c r="O17" i="19"/>
  <c r="L17" i="19"/>
  <c r="N17" i="19"/>
  <c r="S32" i="20" s="1"/>
  <c r="K17" i="19"/>
  <c r="R32" i="20" s="1"/>
  <c r="F19" i="19"/>
  <c r="E19" i="19"/>
  <c r="O34" i="20" s="1"/>
  <c r="C19" i="19"/>
  <c r="B19" i="19"/>
  <c r="N34" i="20" s="1"/>
  <c r="F18" i="19"/>
  <c r="E18" i="19"/>
  <c r="O33" i="20" s="1"/>
  <c r="F17" i="19"/>
  <c r="E17" i="19"/>
  <c r="O32" i="20" s="1"/>
  <c r="C17" i="19"/>
  <c r="B17" i="19"/>
  <c r="N32" i="20" s="1"/>
  <c r="C18" i="19"/>
  <c r="B18" i="19"/>
  <c r="N33" i="20" s="1"/>
  <c r="CI41" i="18"/>
  <c r="CG41" i="18"/>
  <c r="BR41" i="18"/>
  <c r="BP41" i="18"/>
  <c r="BZ41" i="18"/>
  <c r="CA41" i="18"/>
  <c r="BI41" i="18"/>
  <c r="BK41" i="18"/>
  <c r="BO41" i="18"/>
  <c r="BH41" i="18"/>
  <c r="BU36" i="18"/>
  <c r="BP36" i="18"/>
  <c r="CA36" i="18"/>
  <c r="BV36" i="18"/>
  <c r="BM36" i="18"/>
  <c r="BO36" i="18"/>
  <c r="BU31" i="18"/>
  <c r="BI31" i="18"/>
  <c r="BU38" i="18"/>
  <c r="BU41" i="18" s="1"/>
  <c r="CI38" i="18"/>
  <c r="CH38" i="18"/>
  <c r="CG38" i="18"/>
  <c r="CF38" i="18"/>
  <c r="CF41" i="18" s="1"/>
  <c r="CE38" i="18"/>
  <c r="CE41" i="18" s="1"/>
  <c r="CD38" i="18"/>
  <c r="BT38" i="18"/>
  <c r="BT41" i="18" s="1"/>
  <c r="BS38" i="18"/>
  <c r="BS41" i="18" s="1"/>
  <c r="BR38" i="18"/>
  <c r="BQ38" i="18"/>
  <c r="BQ41" i="18" s="1"/>
  <c r="BP38" i="18"/>
  <c r="CI33" i="18"/>
  <c r="CI36" i="18" s="1"/>
  <c r="CH33" i="18"/>
  <c r="CH36" i="18" s="1"/>
  <c r="CG33" i="18"/>
  <c r="CF33" i="18"/>
  <c r="CF36" i="18" s="1"/>
  <c r="CE33" i="18"/>
  <c r="CE36" i="18" s="1"/>
  <c r="CD33" i="18"/>
  <c r="CD36" i="18" s="1"/>
  <c r="BU33" i="18"/>
  <c r="BT33" i="18"/>
  <c r="BT36" i="18" s="1"/>
  <c r="BS33" i="18"/>
  <c r="BS36" i="18" s="1"/>
  <c r="BR33" i="18"/>
  <c r="BQ33" i="18"/>
  <c r="BQ36" i="18" s="1"/>
  <c r="BP33" i="18"/>
  <c r="CI28" i="18"/>
  <c r="CI31" i="18" s="1"/>
  <c r="CH28" i="18"/>
  <c r="CG28" i="18"/>
  <c r="CF28" i="18"/>
  <c r="CF31" i="18" s="1"/>
  <c r="CE28" i="18"/>
  <c r="CE31" i="18" s="1"/>
  <c r="CD28" i="18"/>
  <c r="BU28" i="18"/>
  <c r="BT28" i="18"/>
  <c r="BS28" i="18"/>
  <c r="BS31" i="18" s="1"/>
  <c r="BR28" i="18"/>
  <c r="BQ28" i="18"/>
  <c r="BP28" i="18"/>
  <c r="CI23" i="18"/>
  <c r="CH23" i="18"/>
  <c r="CG23" i="18"/>
  <c r="CF23" i="18"/>
  <c r="CE23" i="18"/>
  <c r="CD23" i="18"/>
  <c r="BU23" i="18"/>
  <c r="BT23" i="18"/>
  <c r="BS23" i="18"/>
  <c r="BR23" i="18"/>
  <c r="BQ23" i="18"/>
  <c r="BQ26" i="18" s="1"/>
  <c r="BP23" i="18"/>
  <c r="BP26" i="18" s="1"/>
  <c r="BP18" i="18"/>
  <c r="BG40" i="18"/>
  <c r="BX41" i="18" s="1"/>
  <c r="BG35" i="18"/>
  <c r="BY36" i="18" s="1"/>
  <c r="BG30" i="18"/>
  <c r="BY31" i="18" s="1"/>
  <c r="BG25" i="18"/>
  <c r="CH26" i="18" s="1"/>
  <c r="CG18" i="18"/>
  <c r="CH18" i="18"/>
  <c r="CI18" i="18"/>
  <c r="CF18" i="18"/>
  <c r="CF21" i="18" s="1"/>
  <c r="CE18" i="18"/>
  <c r="CD18" i="18"/>
  <c r="BU18" i="18"/>
  <c r="BT18" i="18"/>
  <c r="BS18" i="18"/>
  <c r="BR18" i="18"/>
  <c r="BR21" i="18" s="1"/>
  <c r="BQ18" i="18"/>
  <c r="BG20" i="18"/>
  <c r="BM21" i="18" s="1"/>
  <c r="BE20" i="18"/>
  <c r="BD20" i="18"/>
  <c r="BC20" i="18"/>
  <c r="BF20" i="18" s="1"/>
  <c r="BB20" i="18"/>
  <c r="BA20" i="18"/>
  <c r="AZ20" i="18"/>
  <c r="AY20" i="18"/>
  <c r="BJ16" i="16"/>
  <c r="BI16" i="16"/>
  <c r="BH16" i="16"/>
  <c r="BG16" i="16"/>
  <c r="BF16" i="16"/>
  <c r="BE16" i="16"/>
  <c r="BD19" i="16" s="1"/>
  <c r="AV16" i="16"/>
  <c r="AU16" i="16"/>
  <c r="AT16" i="16"/>
  <c r="AS19" i="16" s="1"/>
  <c r="AS16" i="16"/>
  <c r="AR19" i="16" s="1"/>
  <c r="AR16" i="16"/>
  <c r="AQ19" i="16" s="1"/>
  <c r="AQ16" i="16"/>
  <c r="AP19" i="16" s="1"/>
  <c r="O18" i="17"/>
  <c r="N18" i="17"/>
  <c r="L18" i="17"/>
  <c r="K18" i="17"/>
  <c r="O17" i="17"/>
  <c r="N17" i="17"/>
  <c r="L17" i="17"/>
  <c r="K17" i="17"/>
  <c r="F18" i="17"/>
  <c r="E18" i="17"/>
  <c r="C18" i="17"/>
  <c r="B18" i="17"/>
  <c r="F17" i="17"/>
  <c r="E17" i="17"/>
  <c r="C17" i="17"/>
  <c r="B17" i="17"/>
  <c r="A2" i="17"/>
  <c r="A2" i="19"/>
  <c r="O13" i="19"/>
  <c r="O12" i="19"/>
  <c r="O11" i="19"/>
  <c r="O10" i="19"/>
  <c r="N13" i="19"/>
  <c r="N12" i="19"/>
  <c r="N11" i="19"/>
  <c r="N10" i="19"/>
  <c r="F13" i="19"/>
  <c r="F12" i="19"/>
  <c r="F11" i="19"/>
  <c r="F10" i="19"/>
  <c r="E13" i="19"/>
  <c r="E12" i="19"/>
  <c r="E11" i="19"/>
  <c r="E10" i="19"/>
  <c r="O12" i="17"/>
  <c r="O11" i="17"/>
  <c r="O10" i="17"/>
  <c r="O9" i="17"/>
  <c r="N12" i="17"/>
  <c r="N11" i="17"/>
  <c r="N10" i="17"/>
  <c r="N9" i="17"/>
  <c r="F12" i="17"/>
  <c r="F11" i="17"/>
  <c r="F10" i="17"/>
  <c r="F9" i="17"/>
  <c r="E12" i="17"/>
  <c r="E11" i="17"/>
  <c r="E10" i="17"/>
  <c r="E9" i="17"/>
  <c r="AX40" i="18"/>
  <c r="AX35" i="18"/>
  <c r="AX30" i="18"/>
  <c r="AX25" i="18"/>
  <c r="AX20" i="18"/>
  <c r="O110" i="19"/>
  <c r="O83" i="19"/>
  <c r="O56" i="19"/>
  <c r="O29" i="19"/>
  <c r="C116" i="19"/>
  <c r="L116" i="19"/>
  <c r="C89" i="19"/>
  <c r="L89" i="19" s="1"/>
  <c r="C62" i="19"/>
  <c r="L62" i="19"/>
  <c r="B24" i="19"/>
  <c r="B23" i="19"/>
  <c r="B77" i="19" s="1"/>
  <c r="L8" i="19"/>
  <c r="C8" i="19"/>
  <c r="O16" i="19"/>
  <c r="O15" i="19"/>
  <c r="O14" i="19"/>
  <c r="L16" i="19"/>
  <c r="L15" i="19"/>
  <c r="L14" i="19"/>
  <c r="L13" i="19"/>
  <c r="L12" i="19"/>
  <c r="L11" i="19"/>
  <c r="L10" i="19"/>
  <c r="N16" i="19"/>
  <c r="S31" i="20" s="1"/>
  <c r="N15" i="19"/>
  <c r="S30" i="20" s="1"/>
  <c r="N14" i="19"/>
  <c r="S29" i="20" s="1"/>
  <c r="K16" i="19"/>
  <c r="R31" i="20" s="1"/>
  <c r="K15" i="19"/>
  <c r="R30" i="20" s="1"/>
  <c r="K14" i="19"/>
  <c r="R29" i="20" s="1"/>
  <c r="K13" i="19"/>
  <c r="R9" i="20" s="1"/>
  <c r="K12" i="19"/>
  <c r="R8" i="20" s="1"/>
  <c r="K11" i="19"/>
  <c r="R7" i="20" s="1"/>
  <c r="K10" i="19"/>
  <c r="R6" i="20" s="1"/>
  <c r="F16" i="19"/>
  <c r="F15" i="19"/>
  <c r="F14" i="19"/>
  <c r="C16" i="19"/>
  <c r="C15" i="19"/>
  <c r="C14" i="19"/>
  <c r="C13" i="19"/>
  <c r="C12" i="19"/>
  <c r="C11" i="19"/>
  <c r="C10" i="19"/>
  <c r="E16" i="19"/>
  <c r="O31" i="20" s="1"/>
  <c r="E15" i="19"/>
  <c r="O30" i="20" s="1"/>
  <c r="E14" i="19"/>
  <c r="O29" i="20" s="1"/>
  <c r="B16" i="19"/>
  <c r="N31" i="20" s="1"/>
  <c r="B15" i="19"/>
  <c r="N30" i="20" s="1"/>
  <c r="B14" i="19"/>
  <c r="N29" i="20" s="1"/>
  <c r="B13" i="19"/>
  <c r="N9" i="20" s="1"/>
  <c r="B12" i="19"/>
  <c r="N8" i="20" s="1"/>
  <c r="B11" i="19"/>
  <c r="N7" i="20"/>
  <c r="B10" i="19"/>
  <c r="N6" i="20" s="1"/>
  <c r="L7" i="19"/>
  <c r="L34" i="19"/>
  <c r="L61" i="19"/>
  <c r="L88" i="19" s="1"/>
  <c r="L115" i="19" s="1"/>
  <c r="C7" i="19"/>
  <c r="C34" i="19"/>
  <c r="C61" i="19"/>
  <c r="C88" i="19" s="1"/>
  <c r="C115" i="19" s="1"/>
  <c r="K5" i="19"/>
  <c r="K32" i="19" s="1"/>
  <c r="K59" i="19" s="1"/>
  <c r="K86" i="19" s="1"/>
  <c r="K113" i="19" s="1"/>
  <c r="C5" i="19"/>
  <c r="C59" i="19" s="1"/>
  <c r="C113" i="19" s="1"/>
  <c r="C32" i="19"/>
  <c r="C86" i="19" s="1"/>
  <c r="O47" i="18"/>
  <c r="N47" i="18"/>
  <c r="R47" i="18"/>
  <c r="C4" i="19"/>
  <c r="C31" i="19" s="1"/>
  <c r="C58" i="19" s="1"/>
  <c r="C85" i="19" s="1"/>
  <c r="C112" i="19" s="1"/>
  <c r="D6" i="18"/>
  <c r="C3" i="19" s="1"/>
  <c r="C30" i="19" s="1"/>
  <c r="C57" i="19" s="1"/>
  <c r="C84" i="19" s="1"/>
  <c r="C111" i="19" s="1"/>
  <c r="K5" i="17"/>
  <c r="L7" i="17"/>
  <c r="C7" i="17"/>
  <c r="C5" i="17"/>
  <c r="C7" i="16"/>
  <c r="C4" i="17" s="1"/>
  <c r="C6" i="16"/>
  <c r="C3" i="17" s="1"/>
  <c r="B22" i="17"/>
  <c r="E22" i="17" s="1"/>
  <c r="E21" i="17"/>
  <c r="O16" i="17"/>
  <c r="O15" i="17"/>
  <c r="O14" i="17"/>
  <c r="L16" i="17"/>
  <c r="L15" i="17"/>
  <c r="L14" i="17"/>
  <c r="O13" i="17"/>
  <c r="L13" i="17"/>
  <c r="L12" i="17"/>
  <c r="L11" i="17"/>
  <c r="L10" i="17"/>
  <c r="L9" i="17"/>
  <c r="N16" i="17"/>
  <c r="N15" i="17"/>
  <c r="N14" i="17"/>
  <c r="N13" i="17"/>
  <c r="K16" i="17"/>
  <c r="K15" i="17"/>
  <c r="K14" i="17"/>
  <c r="K13" i="17"/>
  <c r="K12" i="17"/>
  <c r="K11" i="17"/>
  <c r="K10" i="17"/>
  <c r="K9" i="17"/>
  <c r="F16" i="17"/>
  <c r="F15" i="17"/>
  <c r="F14" i="17"/>
  <c r="F13" i="17"/>
  <c r="C16" i="17"/>
  <c r="C15" i="17"/>
  <c r="C14" i="17"/>
  <c r="C13" i="17"/>
  <c r="C12" i="17"/>
  <c r="C11" i="17"/>
  <c r="C10" i="17"/>
  <c r="C9" i="17"/>
  <c r="E16" i="17"/>
  <c r="B16" i="17"/>
  <c r="E15" i="17"/>
  <c r="B15" i="17"/>
  <c r="E14" i="17"/>
  <c r="B14" i="17"/>
  <c r="E13" i="17"/>
  <c r="B13" i="17"/>
  <c r="B12" i="17"/>
  <c r="B11" i="17"/>
  <c r="B10" i="17"/>
  <c r="B9" i="17"/>
  <c r="N27" i="16"/>
  <c r="M27" i="16"/>
  <c r="BP31" i="18" l="1"/>
  <c r="B131" i="19"/>
  <c r="CE26" i="18"/>
  <c r="BQ21" i="18"/>
  <c r="BU21" i="18"/>
  <c r="CE21" i="18"/>
  <c r="CG21" i="18"/>
  <c r="BQ31" i="18"/>
  <c r="CG36" i="18"/>
  <c r="CD41" i="18"/>
  <c r="CH41" i="18"/>
  <c r="BO31" i="18"/>
  <c r="BZ31" i="18"/>
  <c r="BK36" i="18"/>
  <c r="BZ36" i="18"/>
  <c r="BM41" i="18"/>
  <c r="BV41" i="18"/>
  <c r="BY41" i="18"/>
  <c r="CC21" i="18"/>
  <c r="BS26" i="18"/>
  <c r="CI26" i="18"/>
  <c r="BY26" i="18"/>
  <c r="BM26" i="18"/>
  <c r="BV31" i="18"/>
  <c r="CD26" i="18"/>
  <c r="CD31" i="18"/>
  <c r="CH31" i="18"/>
  <c r="BM31" i="18"/>
  <c r="BH36" i="18"/>
  <c r="BI36" i="18"/>
  <c r="BL41" i="18"/>
  <c r="CC41" i="18"/>
  <c r="BW41" i="18"/>
  <c r="B104" i="19"/>
  <c r="AD18" i="16"/>
  <c r="D3" i="20"/>
  <c r="E23" i="17"/>
  <c r="AE19" i="16" s="1"/>
  <c r="B51" i="19"/>
  <c r="E24" i="19"/>
  <c r="E25" i="19" s="1"/>
  <c r="B78" i="19"/>
  <c r="B105" i="19"/>
  <c r="B132" i="19"/>
  <c r="Q27" i="16"/>
  <c r="E131" i="19"/>
  <c r="E77" i="19"/>
  <c r="E50" i="19"/>
  <c r="E104" i="19"/>
  <c r="BZ21" i="18"/>
  <c r="BW21" i="18"/>
  <c r="BJ21" i="18"/>
  <c r="BN21" i="18"/>
  <c r="BL21" i="18"/>
  <c r="BP21" i="18"/>
  <c r="BV21" i="18"/>
  <c r="CB21" i="18"/>
  <c r="CD21" i="18"/>
  <c r="BZ26" i="18"/>
  <c r="BV26" i="18"/>
  <c r="BJ26" i="18"/>
  <c r="BN26" i="18"/>
  <c r="BL26" i="18"/>
  <c r="BU26" i="18"/>
  <c r="CC26" i="18"/>
  <c r="BX26" i="18"/>
  <c r="CG26" i="18"/>
  <c r="BH21" i="18"/>
  <c r="BK21" i="18"/>
  <c r="BT21" i="18"/>
  <c r="BY21" i="18"/>
  <c r="CA21" i="18"/>
  <c r="CI21" i="18"/>
  <c r="CH21" i="18"/>
  <c r="BX31" i="18"/>
  <c r="CB31" i="18"/>
  <c r="BJ31" i="18"/>
  <c r="BN31" i="18"/>
  <c r="BT26" i="18"/>
  <c r="CF26" i="18"/>
  <c r="BT31" i="18"/>
  <c r="BH26" i="18"/>
  <c r="BK26" i="18"/>
  <c r="CB26" i="18"/>
  <c r="BW26" i="18"/>
  <c r="BL31" i="18"/>
  <c r="CC31" i="18"/>
  <c r="BW31" i="18"/>
  <c r="BR31" i="18"/>
  <c r="CG31" i="18"/>
  <c r="BO21" i="18"/>
  <c r="BI21" i="18"/>
  <c r="BS21" i="18"/>
  <c r="BX21" i="18"/>
  <c r="BX36" i="18"/>
  <c r="CB36" i="18"/>
  <c r="BJ36" i="18"/>
  <c r="BN36" i="18"/>
  <c r="BO26" i="18"/>
  <c r="BI26" i="18"/>
  <c r="BR26" i="18"/>
  <c r="CA26" i="18"/>
  <c r="BH31" i="18"/>
  <c r="BK31" i="18"/>
  <c r="CA31" i="18"/>
  <c r="BL36" i="18"/>
  <c r="CC36" i="18"/>
  <c r="BW36" i="18"/>
  <c r="BR36" i="18"/>
  <c r="B50" i="19"/>
  <c r="BN41" i="18"/>
  <c r="BJ41" i="18"/>
  <c r="CB41" i="18"/>
  <c r="AF18" i="16" l="1"/>
  <c r="AF19" i="16"/>
  <c r="E133" i="19"/>
  <c r="E106" i="19"/>
  <c r="E79" i="19"/>
  <c r="E52" i="19"/>
  <c r="E132" i="19"/>
  <c r="E51" i="19"/>
  <c r="E78" i="19"/>
  <c r="E105" i="19"/>
</calcChain>
</file>

<file path=xl/sharedStrings.xml><?xml version="1.0" encoding="utf-8"?>
<sst xmlns="http://schemas.openxmlformats.org/spreadsheetml/2006/main" count="1410" uniqueCount="465">
  <si>
    <t>474-0052</t>
  </si>
  <si>
    <t>474-0073</t>
  </si>
  <si>
    <t>474-0045</t>
  </si>
  <si>
    <t>475-0905</t>
  </si>
  <si>
    <t>475-0922</t>
  </si>
  <si>
    <t>475-0087</t>
  </si>
  <si>
    <t>470-2212</t>
  </si>
  <si>
    <t>470-2412</t>
  </si>
  <si>
    <t>444-0305</t>
  </si>
  <si>
    <t>487-0033</t>
  </si>
  <si>
    <t>486-0852</t>
  </si>
  <si>
    <t>486-0803</t>
  </si>
  <si>
    <t>485-0813</t>
  </si>
  <si>
    <t>465-0055</t>
  </si>
  <si>
    <t>456-0016</t>
  </si>
  <si>
    <t>464-8671</t>
  </si>
  <si>
    <t>464-8601</t>
  </si>
  <si>
    <t>489-0863</t>
  </si>
  <si>
    <t>466-0833</t>
  </si>
  <si>
    <t>愛知県名古屋市昭和区隼人町17 南山中学校女子部内</t>
  </si>
  <si>
    <t>466-0838</t>
  </si>
  <si>
    <t>愛知県名古屋市昭和区五軒家町6 南山中学校男子部内</t>
  </si>
  <si>
    <t>461-0003</t>
  </si>
  <si>
    <t>461-8676</t>
  </si>
  <si>
    <t>464-8540</t>
  </si>
  <si>
    <t>441-8113</t>
  </si>
  <si>
    <t>444-3513</t>
  </si>
  <si>
    <t>444-0903</t>
  </si>
  <si>
    <t>441-8134</t>
  </si>
  <si>
    <t>465-0047</t>
  </si>
  <si>
    <t>465-0027</t>
  </si>
  <si>
    <t>486-0913</t>
  </si>
  <si>
    <t>445-0063</t>
  </si>
  <si>
    <t>479-0018</t>
  </si>
  <si>
    <t>442-0854</t>
  </si>
  <si>
    <t>464-0832</t>
  </si>
  <si>
    <t>474-0026</t>
  </si>
  <si>
    <t>学校番号</t>
    <rPh sb="0" eb="2">
      <t>ガッコウ</t>
    </rPh>
    <rPh sb="2" eb="4">
      <t>バンゴウ</t>
    </rPh>
    <phoneticPr fontId="6"/>
  </si>
  <si>
    <t>学校名</t>
    <rPh sb="0" eb="3">
      <t>ガッコウメイ</t>
    </rPh>
    <phoneticPr fontId="6"/>
  </si>
  <si>
    <t>男子単１</t>
    <rPh sb="0" eb="2">
      <t>ダンシ</t>
    </rPh>
    <rPh sb="2" eb="3">
      <t>タン</t>
    </rPh>
    <phoneticPr fontId="6"/>
  </si>
  <si>
    <t>男子単２</t>
    <rPh sb="0" eb="2">
      <t>ダンシ</t>
    </rPh>
    <rPh sb="2" eb="3">
      <t>タン</t>
    </rPh>
    <phoneticPr fontId="6"/>
  </si>
  <si>
    <t>男子単３</t>
    <rPh sb="0" eb="2">
      <t>ダンシ</t>
    </rPh>
    <rPh sb="2" eb="3">
      <t>タン</t>
    </rPh>
    <phoneticPr fontId="6"/>
  </si>
  <si>
    <t>男子単４</t>
    <rPh sb="0" eb="2">
      <t>ダンシ</t>
    </rPh>
    <rPh sb="2" eb="3">
      <t>タン</t>
    </rPh>
    <phoneticPr fontId="6"/>
  </si>
  <si>
    <t>男子複１</t>
    <rPh sb="0" eb="2">
      <t>ダンシ</t>
    </rPh>
    <rPh sb="2" eb="3">
      <t>フク</t>
    </rPh>
    <phoneticPr fontId="6"/>
  </si>
  <si>
    <t>男子複２</t>
    <rPh sb="0" eb="2">
      <t>ダンシ</t>
    </rPh>
    <rPh sb="2" eb="3">
      <t>フク</t>
    </rPh>
    <phoneticPr fontId="6"/>
  </si>
  <si>
    <t>男子複３</t>
    <rPh sb="0" eb="2">
      <t>ダンシ</t>
    </rPh>
    <rPh sb="2" eb="3">
      <t>フク</t>
    </rPh>
    <phoneticPr fontId="6"/>
  </si>
  <si>
    <t>男子複４</t>
    <rPh sb="0" eb="2">
      <t>ダンシ</t>
    </rPh>
    <rPh sb="2" eb="3">
      <t>フク</t>
    </rPh>
    <phoneticPr fontId="6"/>
  </si>
  <si>
    <t>学年</t>
    <rPh sb="0" eb="2">
      <t>ガクネン</t>
    </rPh>
    <phoneticPr fontId="6"/>
  </si>
  <si>
    <t>女子単１</t>
    <rPh sb="0" eb="2">
      <t>ジョシ</t>
    </rPh>
    <rPh sb="2" eb="3">
      <t>タン</t>
    </rPh>
    <phoneticPr fontId="6"/>
  </si>
  <si>
    <t>女子単２</t>
    <rPh sb="0" eb="2">
      <t>ジョシ</t>
    </rPh>
    <rPh sb="2" eb="3">
      <t>タン</t>
    </rPh>
    <phoneticPr fontId="6"/>
  </si>
  <si>
    <t>女子単３</t>
    <rPh sb="0" eb="2">
      <t>ジョシ</t>
    </rPh>
    <rPh sb="2" eb="3">
      <t>タン</t>
    </rPh>
    <phoneticPr fontId="6"/>
  </si>
  <si>
    <t>女子単４</t>
    <rPh sb="0" eb="2">
      <t>ジョシ</t>
    </rPh>
    <rPh sb="2" eb="3">
      <t>タン</t>
    </rPh>
    <phoneticPr fontId="6"/>
  </si>
  <si>
    <t>女子複１</t>
    <rPh sb="0" eb="2">
      <t>ジョシ</t>
    </rPh>
    <rPh sb="2" eb="3">
      <t>フク</t>
    </rPh>
    <phoneticPr fontId="6"/>
  </si>
  <si>
    <t>女子複２</t>
    <rPh sb="0" eb="2">
      <t>ジョシ</t>
    </rPh>
    <rPh sb="2" eb="3">
      <t>フク</t>
    </rPh>
    <phoneticPr fontId="6"/>
  </si>
  <si>
    <t>女子複３</t>
    <rPh sb="0" eb="2">
      <t>ジョシ</t>
    </rPh>
    <rPh sb="2" eb="3">
      <t>フク</t>
    </rPh>
    <phoneticPr fontId="6"/>
  </si>
  <si>
    <t>女子複４</t>
    <rPh sb="0" eb="2">
      <t>ジョシ</t>
    </rPh>
    <rPh sb="2" eb="3">
      <t>フク</t>
    </rPh>
    <phoneticPr fontId="6"/>
  </si>
  <si>
    <t>男子シングルス</t>
    <rPh sb="0" eb="2">
      <t>ダンシ</t>
    </rPh>
    <phoneticPr fontId="6"/>
  </si>
  <si>
    <t>男子ダブルス</t>
    <rPh sb="0" eb="2">
      <t>ダンシ</t>
    </rPh>
    <phoneticPr fontId="6"/>
  </si>
  <si>
    <t>女子シングルス</t>
    <rPh sb="0" eb="2">
      <t>ジョシ</t>
    </rPh>
    <phoneticPr fontId="6"/>
  </si>
  <si>
    <t>女子ダブルス</t>
    <rPh sb="0" eb="2">
      <t>ジョシ</t>
    </rPh>
    <phoneticPr fontId="6"/>
  </si>
  <si>
    <t>男子シングルス申込数</t>
    <rPh sb="0" eb="2">
      <t>ダンシ</t>
    </rPh>
    <rPh sb="7" eb="9">
      <t>モウシコミ</t>
    </rPh>
    <rPh sb="9" eb="10">
      <t>スウ</t>
    </rPh>
    <phoneticPr fontId="6"/>
  </si>
  <si>
    <t>男子ダブルス申込組数</t>
    <rPh sb="0" eb="2">
      <t>ダンシ</t>
    </rPh>
    <rPh sb="6" eb="8">
      <t>モウシコミ</t>
    </rPh>
    <rPh sb="8" eb="10">
      <t>クミスウ</t>
    </rPh>
    <phoneticPr fontId="6"/>
  </si>
  <si>
    <t>女子シングルス申込数</t>
    <rPh sb="0" eb="2">
      <t>ジョシ</t>
    </rPh>
    <rPh sb="7" eb="9">
      <t>モウシコミ</t>
    </rPh>
    <rPh sb="9" eb="10">
      <t>スウ</t>
    </rPh>
    <phoneticPr fontId="6"/>
  </si>
  <si>
    <t>女子ダブルス申込組数</t>
    <rPh sb="0" eb="2">
      <t>ジョシ</t>
    </rPh>
    <rPh sb="6" eb="8">
      <t>モウシコミ</t>
    </rPh>
    <rPh sb="8" eb="10">
      <t>クミスウ</t>
    </rPh>
    <phoneticPr fontId="6"/>
  </si>
  <si>
    <t>人</t>
    <rPh sb="0" eb="1">
      <t>ニン</t>
    </rPh>
    <phoneticPr fontId="6"/>
  </si>
  <si>
    <t>組</t>
    <rPh sb="0" eb="1">
      <t>クミ</t>
    </rPh>
    <phoneticPr fontId="6"/>
  </si>
  <si>
    <t>男子選手数</t>
    <rPh sb="0" eb="2">
      <t>ダンシ</t>
    </rPh>
    <rPh sb="2" eb="5">
      <t>センシュスウ</t>
    </rPh>
    <phoneticPr fontId="6"/>
  </si>
  <si>
    <t>女子選手数</t>
    <rPh sb="0" eb="2">
      <t>ジョシ</t>
    </rPh>
    <rPh sb="2" eb="5">
      <t>センシュスウ</t>
    </rPh>
    <phoneticPr fontId="6"/>
  </si>
  <si>
    <t>※選手の実人数</t>
    <rPh sb="1" eb="3">
      <t>センシュ</t>
    </rPh>
    <rPh sb="4" eb="5">
      <t>ジツ</t>
    </rPh>
    <rPh sb="5" eb="7">
      <t>ニンズウ</t>
    </rPh>
    <phoneticPr fontId="6"/>
  </si>
  <si>
    <t>※名前はフルネームで入力し，姓と名の間に全角１スペースを入れて下さい。</t>
    <rPh sb="1" eb="3">
      <t>ナマエ</t>
    </rPh>
    <rPh sb="10" eb="12">
      <t>ニュウリョク</t>
    </rPh>
    <rPh sb="14" eb="15">
      <t>セイ</t>
    </rPh>
    <rPh sb="16" eb="17">
      <t>メイ</t>
    </rPh>
    <rPh sb="18" eb="19">
      <t>アイダ</t>
    </rPh>
    <rPh sb="20" eb="22">
      <t>ゼンカク</t>
    </rPh>
    <rPh sb="28" eb="29">
      <t>イ</t>
    </rPh>
    <rPh sb="31" eb="32">
      <t>クダ</t>
    </rPh>
    <phoneticPr fontId="6"/>
  </si>
  <si>
    <t>※ランク順に入力してください。</t>
    <rPh sb="4" eb="5">
      <t>ジュン</t>
    </rPh>
    <rPh sb="6" eb="8">
      <t>ニュウリョク</t>
    </rPh>
    <phoneticPr fontId="6"/>
  </si>
  <si>
    <t>※漢字の間違いにご注意下さい。このデータをそのままプログラムに反映させます。</t>
    <rPh sb="1" eb="3">
      <t>カンジ</t>
    </rPh>
    <rPh sb="4" eb="6">
      <t>マチガ</t>
    </rPh>
    <rPh sb="9" eb="11">
      <t>チュウイ</t>
    </rPh>
    <rPh sb="11" eb="12">
      <t>クダ</t>
    </rPh>
    <rPh sb="31" eb="33">
      <t>ハンエイ</t>
    </rPh>
    <phoneticPr fontId="6"/>
  </si>
  <si>
    <t>※半角数字を入力</t>
    <rPh sb="1" eb="3">
      <t>ハンカク</t>
    </rPh>
    <rPh sb="3" eb="5">
      <t>スウジ</t>
    </rPh>
    <rPh sb="6" eb="8">
      <t>ニュウリョク</t>
    </rPh>
    <phoneticPr fontId="6"/>
  </si>
  <si>
    <t>大府北　三郎</t>
    <rPh sb="0" eb="2">
      <t>オオブ</t>
    </rPh>
    <rPh sb="2" eb="3">
      <t>キタ</t>
    </rPh>
    <rPh sb="4" eb="6">
      <t>サブロウ</t>
    </rPh>
    <phoneticPr fontId="6"/>
  </si>
  <si>
    <t>大北　宗佑</t>
    <rPh sb="0" eb="2">
      <t>オオキタ</t>
    </rPh>
    <rPh sb="3" eb="5">
      <t>ソウスケ</t>
    </rPh>
    <phoneticPr fontId="6"/>
  </si>
  <si>
    <t>南　愛子</t>
    <rPh sb="0" eb="1">
      <t>ミナミ</t>
    </rPh>
    <rPh sb="2" eb="4">
      <t>アイコ</t>
    </rPh>
    <phoneticPr fontId="6"/>
  </si>
  <si>
    <t>馬池　花子</t>
    <rPh sb="0" eb="2">
      <t>ウマイケ</t>
    </rPh>
    <rPh sb="3" eb="5">
      <t>ハナコ</t>
    </rPh>
    <phoneticPr fontId="6"/>
  </si>
  <si>
    <t>記入例</t>
    <rPh sb="0" eb="2">
      <t>キニュウ</t>
    </rPh>
    <rPh sb="2" eb="3">
      <t>レイ</t>
    </rPh>
    <phoneticPr fontId="5"/>
  </si>
  <si>
    <t>プログラム数</t>
    <rPh sb="5" eb="6">
      <t>スウ</t>
    </rPh>
    <phoneticPr fontId="6"/>
  </si>
  <si>
    <t>監督，コーチ総数</t>
    <rPh sb="0" eb="2">
      <t>カントク</t>
    </rPh>
    <rPh sb="6" eb="8">
      <t>ソウスウ</t>
    </rPh>
    <phoneticPr fontId="6"/>
  </si>
  <si>
    <t>男子選手</t>
    <rPh sb="0" eb="2">
      <t>ダンシ</t>
    </rPh>
    <rPh sb="2" eb="4">
      <t>センシュ</t>
    </rPh>
    <phoneticPr fontId="6"/>
  </si>
  <si>
    <t>女子選手</t>
    <rPh sb="0" eb="2">
      <t>ジョシ</t>
    </rPh>
    <rPh sb="2" eb="4">
      <t>センシュ</t>
    </rPh>
    <phoneticPr fontId="6"/>
  </si>
  <si>
    <t>合計</t>
    <rPh sb="0" eb="2">
      <t>ゴウケイ</t>
    </rPh>
    <phoneticPr fontId="6"/>
  </si>
  <si>
    <t>参考事項</t>
    <rPh sb="0" eb="2">
      <t>サンコウ</t>
    </rPh>
    <rPh sb="2" eb="4">
      <t>ジコウ</t>
    </rPh>
    <phoneticPr fontId="6"/>
  </si>
  <si>
    <t>※組合わせで参考となる成績があればご記入下さい。</t>
    <rPh sb="1" eb="3">
      <t>クミア</t>
    </rPh>
    <rPh sb="6" eb="8">
      <t>サンコウ</t>
    </rPh>
    <rPh sb="11" eb="13">
      <t>セイセキ</t>
    </rPh>
    <rPh sb="18" eb="20">
      <t>キニュウ</t>
    </rPh>
    <rPh sb="20" eb="21">
      <t>クダ</t>
    </rPh>
    <phoneticPr fontId="6"/>
  </si>
  <si>
    <t>成績</t>
    <rPh sb="0" eb="2">
      <t>セイセキ</t>
    </rPh>
    <phoneticPr fontId="6"/>
  </si>
  <si>
    <t>氏名（ペア）</t>
    <rPh sb="0" eb="2">
      <t>シメイ</t>
    </rPh>
    <phoneticPr fontId="6"/>
  </si>
  <si>
    <t>南　愛子，馬池　花子</t>
    <rPh sb="0" eb="1">
      <t>ミナミ</t>
    </rPh>
    <rPh sb="2" eb="4">
      <t>アイコ</t>
    </rPh>
    <rPh sb="5" eb="7">
      <t>ウマイケ</t>
    </rPh>
    <rPh sb="8" eb="10">
      <t>ハナコ</t>
    </rPh>
    <phoneticPr fontId="6"/>
  </si>
  <si>
    <t>郡大会　２位</t>
    <rPh sb="0" eb="3">
      <t>グンタイカイ</t>
    </rPh>
    <rPh sb="5" eb="6">
      <t>イ</t>
    </rPh>
    <phoneticPr fontId="6"/>
  </si>
  <si>
    <t>学校番号</t>
    <rPh sb="0" eb="2">
      <t>ガッコウ</t>
    </rPh>
    <rPh sb="2" eb="4">
      <t>バンゴウ</t>
    </rPh>
    <phoneticPr fontId="1"/>
  </si>
  <si>
    <t>学校名</t>
    <rPh sb="0" eb="3">
      <t>ガッコウメイ</t>
    </rPh>
    <phoneticPr fontId="1"/>
  </si>
  <si>
    <t>郵便</t>
    <rPh sb="0" eb="2">
      <t>ユウビン</t>
    </rPh>
    <phoneticPr fontId="1"/>
  </si>
  <si>
    <t>住所</t>
    <rPh sb="0" eb="2">
      <t>ジュウショ</t>
    </rPh>
    <phoneticPr fontId="1"/>
  </si>
  <si>
    <t>大府市立大府中学校</t>
    <rPh sb="0" eb="2">
      <t>オオブ</t>
    </rPh>
    <rPh sb="2" eb="4">
      <t>シリツ</t>
    </rPh>
    <rPh sb="4" eb="6">
      <t>オオブ</t>
    </rPh>
    <rPh sb="6" eb="7">
      <t>チュウ</t>
    </rPh>
    <rPh sb="7" eb="9">
      <t>ガッコウ</t>
    </rPh>
    <phoneticPr fontId="1"/>
  </si>
  <si>
    <t>大府市立大府西中学校</t>
    <rPh sb="0" eb="2">
      <t>オオブ</t>
    </rPh>
    <rPh sb="2" eb="4">
      <t>シリツ</t>
    </rPh>
    <rPh sb="4" eb="6">
      <t>オオブ</t>
    </rPh>
    <rPh sb="6" eb="7">
      <t>ニシ</t>
    </rPh>
    <rPh sb="7" eb="10">
      <t>チュウガッコウ</t>
    </rPh>
    <phoneticPr fontId="1"/>
  </si>
  <si>
    <t>大府市立大府北中学校</t>
    <rPh sb="0" eb="2">
      <t>オオブ</t>
    </rPh>
    <rPh sb="2" eb="4">
      <t>シリツ</t>
    </rPh>
    <rPh sb="4" eb="6">
      <t>オオブ</t>
    </rPh>
    <rPh sb="6" eb="7">
      <t>キタ</t>
    </rPh>
    <rPh sb="7" eb="10">
      <t>チュウガッコウ</t>
    </rPh>
    <phoneticPr fontId="1"/>
  </si>
  <si>
    <t>大府市立大府南中学校</t>
    <rPh sb="0" eb="2">
      <t>オオブ</t>
    </rPh>
    <rPh sb="2" eb="4">
      <t>シリツ</t>
    </rPh>
    <rPh sb="4" eb="6">
      <t>オオブ</t>
    </rPh>
    <rPh sb="6" eb="7">
      <t>ミナミ</t>
    </rPh>
    <rPh sb="7" eb="10">
      <t>チュウガッコウ</t>
    </rPh>
    <phoneticPr fontId="1"/>
  </si>
  <si>
    <t>阿久比町立阿久比中学校</t>
    <rPh sb="0" eb="3">
      <t>アグイ</t>
    </rPh>
    <rPh sb="3" eb="5">
      <t>チョウリツ</t>
    </rPh>
    <rPh sb="5" eb="8">
      <t>アグイ</t>
    </rPh>
    <rPh sb="8" eb="11">
      <t>チュウガッコウ</t>
    </rPh>
    <phoneticPr fontId="1"/>
  </si>
  <si>
    <t>半田市立半田中学校</t>
    <rPh sb="0" eb="2">
      <t>ハンダ</t>
    </rPh>
    <rPh sb="2" eb="4">
      <t>シリツ</t>
    </rPh>
    <rPh sb="4" eb="6">
      <t>ハンダ</t>
    </rPh>
    <rPh sb="6" eb="9">
      <t>チュウガッコウ</t>
    </rPh>
    <phoneticPr fontId="1"/>
  </si>
  <si>
    <t>半田市立成岩中学校</t>
    <rPh sb="0" eb="2">
      <t>ハンダ</t>
    </rPh>
    <rPh sb="2" eb="4">
      <t>シリツ</t>
    </rPh>
    <rPh sb="4" eb="6">
      <t>ナラワ</t>
    </rPh>
    <rPh sb="6" eb="9">
      <t>チュウガッコウ</t>
    </rPh>
    <phoneticPr fontId="1"/>
  </si>
  <si>
    <t>半田市立乙川中学校</t>
    <rPh sb="0" eb="2">
      <t>ハンダ</t>
    </rPh>
    <rPh sb="2" eb="4">
      <t>シリツ</t>
    </rPh>
    <rPh sb="4" eb="6">
      <t>オッカワ</t>
    </rPh>
    <rPh sb="6" eb="9">
      <t>チュウガッコウ</t>
    </rPh>
    <phoneticPr fontId="1"/>
  </si>
  <si>
    <t>武豊町立武豊中学校</t>
    <rPh sb="0" eb="2">
      <t>タケトヨ</t>
    </rPh>
    <rPh sb="2" eb="4">
      <t>チョウリツ</t>
    </rPh>
    <rPh sb="4" eb="6">
      <t>タケトヨ</t>
    </rPh>
    <rPh sb="6" eb="9">
      <t>チュウガッコウ</t>
    </rPh>
    <phoneticPr fontId="1"/>
  </si>
  <si>
    <t>常滑市立鬼崎中学校</t>
    <rPh sb="0" eb="2">
      <t>トコナメ</t>
    </rPh>
    <rPh sb="2" eb="4">
      <t>シリツ</t>
    </rPh>
    <rPh sb="4" eb="6">
      <t>オニザキ</t>
    </rPh>
    <rPh sb="6" eb="9">
      <t>チュウガッコウ</t>
    </rPh>
    <phoneticPr fontId="1"/>
  </si>
  <si>
    <t>常滑市立常滑中学校</t>
    <rPh sb="0" eb="2">
      <t>トコナメ</t>
    </rPh>
    <rPh sb="2" eb="4">
      <t>シリツ</t>
    </rPh>
    <rPh sb="4" eb="6">
      <t>トコナメ</t>
    </rPh>
    <rPh sb="6" eb="9">
      <t>チュウガッコウ</t>
    </rPh>
    <phoneticPr fontId="1"/>
  </si>
  <si>
    <t>名古屋市立萩山中学校</t>
    <rPh sb="0" eb="3">
      <t>ナゴヤ</t>
    </rPh>
    <rPh sb="3" eb="5">
      <t>シリツ</t>
    </rPh>
    <rPh sb="5" eb="7">
      <t>ハギヤマ</t>
    </rPh>
    <rPh sb="7" eb="10">
      <t>チュウガッコウ</t>
    </rPh>
    <phoneticPr fontId="1"/>
  </si>
  <si>
    <t>名古屋市立藤森中学校</t>
    <rPh sb="0" eb="3">
      <t>ナゴヤ</t>
    </rPh>
    <rPh sb="3" eb="5">
      <t>シリツ</t>
    </rPh>
    <rPh sb="5" eb="7">
      <t>フジモリ</t>
    </rPh>
    <rPh sb="7" eb="10">
      <t>チュウガッコウ</t>
    </rPh>
    <phoneticPr fontId="1"/>
  </si>
  <si>
    <t>名古屋市立守山北中学校</t>
    <rPh sb="0" eb="3">
      <t>ナゴヤ</t>
    </rPh>
    <rPh sb="3" eb="5">
      <t>シリツ</t>
    </rPh>
    <rPh sb="5" eb="7">
      <t>モリヤマ</t>
    </rPh>
    <rPh sb="7" eb="8">
      <t>キタ</t>
    </rPh>
    <rPh sb="8" eb="11">
      <t>チュウガッコウ</t>
    </rPh>
    <phoneticPr fontId="1"/>
  </si>
  <si>
    <t>名古屋市立鎌倉台中学校</t>
    <rPh sb="0" eb="3">
      <t>ナゴヤ</t>
    </rPh>
    <rPh sb="3" eb="5">
      <t>シリツ</t>
    </rPh>
    <rPh sb="5" eb="8">
      <t>カマクラダイ</t>
    </rPh>
    <rPh sb="8" eb="11">
      <t>チュウガッコウ</t>
    </rPh>
    <phoneticPr fontId="1"/>
  </si>
  <si>
    <t>名古屋市立猪高中学校</t>
    <rPh sb="0" eb="3">
      <t>ナゴヤ</t>
    </rPh>
    <rPh sb="3" eb="5">
      <t>シリツ</t>
    </rPh>
    <rPh sb="5" eb="6">
      <t>イノシシ</t>
    </rPh>
    <rPh sb="6" eb="7">
      <t>タカ</t>
    </rPh>
    <rPh sb="7" eb="10">
      <t>チュウガッコウ</t>
    </rPh>
    <phoneticPr fontId="1"/>
  </si>
  <si>
    <t>名古屋市立高針台中学校</t>
    <rPh sb="0" eb="3">
      <t>ナゴヤ</t>
    </rPh>
    <rPh sb="3" eb="5">
      <t>シリツ</t>
    </rPh>
    <rPh sb="5" eb="8">
      <t>タカバリダイ</t>
    </rPh>
    <rPh sb="8" eb="11">
      <t>チュウガッコウ</t>
    </rPh>
    <phoneticPr fontId="1"/>
  </si>
  <si>
    <t>名古屋市立有松中学校</t>
    <rPh sb="0" eb="3">
      <t>ナゴヤ</t>
    </rPh>
    <rPh sb="3" eb="5">
      <t>シリツ</t>
    </rPh>
    <rPh sb="5" eb="7">
      <t>アリマツ</t>
    </rPh>
    <rPh sb="7" eb="10">
      <t>チュウガッコウ</t>
    </rPh>
    <phoneticPr fontId="1"/>
  </si>
  <si>
    <t>豊川市立西部中学校</t>
    <rPh sb="0" eb="2">
      <t>トヨカワ</t>
    </rPh>
    <rPh sb="2" eb="4">
      <t>シリツ</t>
    </rPh>
    <rPh sb="4" eb="6">
      <t>セイブ</t>
    </rPh>
    <rPh sb="6" eb="9">
      <t>チュウガッコウ</t>
    </rPh>
    <phoneticPr fontId="1"/>
  </si>
  <si>
    <t>豊橋市立高師台中学校</t>
    <rPh sb="0" eb="2">
      <t>トヨハシ</t>
    </rPh>
    <rPh sb="2" eb="4">
      <t>シリツ</t>
    </rPh>
    <rPh sb="4" eb="7">
      <t>タカシダイ</t>
    </rPh>
    <rPh sb="7" eb="10">
      <t>チュウガッコウ</t>
    </rPh>
    <phoneticPr fontId="1"/>
  </si>
  <si>
    <t>豊橋市立南稜中学校</t>
    <rPh sb="0" eb="2">
      <t>トヨハシ</t>
    </rPh>
    <rPh sb="2" eb="4">
      <t>シリツ</t>
    </rPh>
    <rPh sb="4" eb="5">
      <t>ミナミ</t>
    </rPh>
    <rPh sb="5" eb="6">
      <t>イツ</t>
    </rPh>
    <rPh sb="6" eb="9">
      <t>チュウガッコウ</t>
    </rPh>
    <phoneticPr fontId="1"/>
  </si>
  <si>
    <t>岡﨑市立東海中学校</t>
    <rPh sb="0" eb="2">
      <t>オカザキ</t>
    </rPh>
    <rPh sb="2" eb="4">
      <t>シリツ</t>
    </rPh>
    <rPh sb="4" eb="6">
      <t>トウカイ</t>
    </rPh>
    <rPh sb="6" eb="9">
      <t>チュウガッコウ</t>
    </rPh>
    <phoneticPr fontId="1"/>
  </si>
  <si>
    <t>岡﨑市立六ツ美中学校</t>
    <rPh sb="0" eb="2">
      <t>オカザキ</t>
    </rPh>
    <rPh sb="2" eb="4">
      <t>シリツ</t>
    </rPh>
    <rPh sb="4" eb="5">
      <t>ロク</t>
    </rPh>
    <rPh sb="6" eb="7">
      <t>ビ</t>
    </rPh>
    <rPh sb="7" eb="10">
      <t>チュウガッコウ</t>
    </rPh>
    <phoneticPr fontId="1"/>
  </si>
  <si>
    <t>岡﨑市立矢作北中学校</t>
    <rPh sb="0" eb="2">
      <t>オカザキ</t>
    </rPh>
    <rPh sb="2" eb="4">
      <t>シリツ</t>
    </rPh>
    <rPh sb="4" eb="6">
      <t>ヤハギ</t>
    </rPh>
    <rPh sb="6" eb="7">
      <t>キタ</t>
    </rPh>
    <rPh sb="7" eb="10">
      <t>チュウガッコウ</t>
    </rPh>
    <phoneticPr fontId="1"/>
  </si>
  <si>
    <t>西尾市立西尾中学校</t>
    <rPh sb="0" eb="2">
      <t>ニシオ</t>
    </rPh>
    <rPh sb="2" eb="4">
      <t>シリツ</t>
    </rPh>
    <rPh sb="4" eb="6">
      <t>ニシオ</t>
    </rPh>
    <rPh sb="6" eb="9">
      <t>チュウガッコウ</t>
    </rPh>
    <phoneticPr fontId="1"/>
  </si>
  <si>
    <t>西尾市立平坂中学校</t>
    <rPh sb="0" eb="2">
      <t>ニシオ</t>
    </rPh>
    <rPh sb="2" eb="4">
      <t>シリツ</t>
    </rPh>
    <rPh sb="4" eb="6">
      <t>ヘイサカ</t>
    </rPh>
    <rPh sb="6" eb="9">
      <t>チュウガッコウ</t>
    </rPh>
    <phoneticPr fontId="1"/>
  </si>
  <si>
    <t>新城市立鳳来中学校</t>
    <rPh sb="0" eb="2">
      <t>シンシロ</t>
    </rPh>
    <rPh sb="2" eb="4">
      <t>シリツ</t>
    </rPh>
    <rPh sb="4" eb="6">
      <t>ホウライ</t>
    </rPh>
    <rPh sb="6" eb="7">
      <t>チュウ</t>
    </rPh>
    <rPh sb="7" eb="9">
      <t>ガッコウ</t>
    </rPh>
    <phoneticPr fontId="3"/>
  </si>
  <si>
    <t>春日井市立鷹来中学校</t>
    <rPh sb="0" eb="3">
      <t>カスガイ</t>
    </rPh>
    <rPh sb="3" eb="5">
      <t>シリツ</t>
    </rPh>
    <rPh sb="5" eb="6">
      <t>タカ</t>
    </rPh>
    <rPh sb="6" eb="7">
      <t>ク</t>
    </rPh>
    <rPh sb="7" eb="10">
      <t>チュウガッコウ</t>
    </rPh>
    <phoneticPr fontId="1"/>
  </si>
  <si>
    <t>春日井市立南城中学校</t>
    <rPh sb="0" eb="3">
      <t>カスガイ</t>
    </rPh>
    <rPh sb="3" eb="5">
      <t>シリツ</t>
    </rPh>
    <rPh sb="5" eb="6">
      <t>ミナミ</t>
    </rPh>
    <rPh sb="6" eb="7">
      <t>シロ</t>
    </rPh>
    <rPh sb="7" eb="10">
      <t>チュウガッコウ</t>
    </rPh>
    <phoneticPr fontId="1"/>
  </si>
  <si>
    <t>春日井市立松原中学校</t>
    <rPh sb="0" eb="3">
      <t>カスガイ</t>
    </rPh>
    <rPh sb="3" eb="5">
      <t>シリツ</t>
    </rPh>
    <rPh sb="5" eb="7">
      <t>マツバラ</t>
    </rPh>
    <rPh sb="7" eb="10">
      <t>チュウガッコウ</t>
    </rPh>
    <phoneticPr fontId="1"/>
  </si>
  <si>
    <t>春日井市立岩成台中学校</t>
    <rPh sb="0" eb="3">
      <t>カスガイ</t>
    </rPh>
    <rPh sb="3" eb="5">
      <t>シリツ</t>
    </rPh>
    <rPh sb="5" eb="8">
      <t>イワナリダイ</t>
    </rPh>
    <rPh sb="8" eb="11">
      <t>チュウガッコウ</t>
    </rPh>
    <phoneticPr fontId="1"/>
  </si>
  <si>
    <t>春日井市立柏原中学校</t>
    <rPh sb="0" eb="3">
      <t>カスガイ</t>
    </rPh>
    <rPh sb="3" eb="5">
      <t>シリツ</t>
    </rPh>
    <rPh sb="5" eb="7">
      <t>カシハラ</t>
    </rPh>
    <rPh sb="7" eb="10">
      <t>チュウガッコウ</t>
    </rPh>
    <phoneticPr fontId="1"/>
  </si>
  <si>
    <t>春日井市立西部中学校</t>
    <rPh sb="0" eb="3">
      <t>カスガイ</t>
    </rPh>
    <rPh sb="3" eb="5">
      <t>シリツ</t>
    </rPh>
    <rPh sb="5" eb="7">
      <t>セイブ</t>
    </rPh>
    <rPh sb="7" eb="10">
      <t>チュウガッコウ</t>
    </rPh>
    <phoneticPr fontId="1"/>
  </si>
  <si>
    <t>小牧市立桃陵中学校</t>
    <rPh sb="0" eb="2">
      <t>コマキ</t>
    </rPh>
    <rPh sb="2" eb="4">
      <t>シリツ</t>
    </rPh>
    <rPh sb="4" eb="6">
      <t>トウリョウ</t>
    </rPh>
    <rPh sb="6" eb="9">
      <t>チュウガッコウ</t>
    </rPh>
    <phoneticPr fontId="1"/>
  </si>
  <si>
    <t>尾張旭市立東中学校</t>
    <rPh sb="0" eb="3">
      <t>オワリアサヒ</t>
    </rPh>
    <rPh sb="3" eb="5">
      <t>シリツ</t>
    </rPh>
    <rPh sb="5" eb="6">
      <t>ヒガシ</t>
    </rPh>
    <rPh sb="6" eb="9">
      <t>チュウガッコウ</t>
    </rPh>
    <phoneticPr fontId="3"/>
  </si>
  <si>
    <t>愛知淑徳中学校</t>
    <rPh sb="0" eb="2">
      <t>アイチ</t>
    </rPh>
    <rPh sb="2" eb="4">
      <t>シュクトク</t>
    </rPh>
    <rPh sb="4" eb="7">
      <t>チュウガッコウ</t>
    </rPh>
    <phoneticPr fontId="1"/>
  </si>
  <si>
    <t>名古屋大学教育学部附属中学校</t>
    <rPh sb="0" eb="3">
      <t>ナゴヤ</t>
    </rPh>
    <rPh sb="3" eb="5">
      <t>ダイガク</t>
    </rPh>
    <rPh sb="5" eb="7">
      <t>キョウイク</t>
    </rPh>
    <rPh sb="7" eb="9">
      <t>ガクブ</t>
    </rPh>
    <rPh sb="9" eb="11">
      <t>フゾク</t>
    </rPh>
    <rPh sb="11" eb="14">
      <t>チュウガッコウ</t>
    </rPh>
    <phoneticPr fontId="1"/>
  </si>
  <si>
    <t>名古屋経済大学市邨中学校</t>
    <rPh sb="0" eb="3">
      <t>ナゴヤ</t>
    </rPh>
    <rPh sb="3" eb="5">
      <t>ケイザイ</t>
    </rPh>
    <rPh sb="5" eb="7">
      <t>ダイガク</t>
    </rPh>
    <rPh sb="7" eb="9">
      <t>イチムラ</t>
    </rPh>
    <rPh sb="9" eb="12">
      <t>チュウガッコウ</t>
    </rPh>
    <phoneticPr fontId="1"/>
  </si>
  <si>
    <t>愛工大附属中学校</t>
    <rPh sb="0" eb="1">
      <t>アイ</t>
    </rPh>
    <rPh sb="1" eb="3">
      <t>コウダイ</t>
    </rPh>
    <rPh sb="3" eb="5">
      <t>フゾク</t>
    </rPh>
    <rPh sb="5" eb="8">
      <t>チュウガッコウ</t>
    </rPh>
    <phoneticPr fontId="1"/>
  </si>
  <si>
    <t>東海中学校</t>
    <rPh sb="0" eb="2">
      <t>トウカイ</t>
    </rPh>
    <rPh sb="2" eb="5">
      <t>チュウガッコウ</t>
    </rPh>
    <phoneticPr fontId="1"/>
  </si>
  <si>
    <t>南山中学校（男子部）</t>
    <rPh sb="0" eb="2">
      <t>ナンザン</t>
    </rPh>
    <rPh sb="2" eb="5">
      <t>チュウガッコウ</t>
    </rPh>
    <rPh sb="6" eb="9">
      <t>ダンシブ</t>
    </rPh>
    <phoneticPr fontId="1"/>
  </si>
  <si>
    <t>南山中学校（女子部）</t>
    <rPh sb="0" eb="2">
      <t>ナンザン</t>
    </rPh>
    <rPh sb="2" eb="5">
      <t>チュウガッコウ</t>
    </rPh>
    <rPh sb="6" eb="9">
      <t>ジョシブ</t>
    </rPh>
    <phoneticPr fontId="1"/>
  </si>
  <si>
    <t>椙山中学校</t>
    <rPh sb="0" eb="2">
      <t>スギヤマ</t>
    </rPh>
    <rPh sb="2" eb="5">
      <t>チュウガッコウ</t>
    </rPh>
    <phoneticPr fontId="1"/>
  </si>
  <si>
    <t>聖霊中学校</t>
    <rPh sb="0" eb="2">
      <t>セイレイ</t>
    </rPh>
    <rPh sb="2" eb="5">
      <t>チュウガッコウ</t>
    </rPh>
    <phoneticPr fontId="1"/>
  </si>
  <si>
    <t>名古屋中学校</t>
    <rPh sb="0" eb="3">
      <t>ナゴヤ</t>
    </rPh>
    <rPh sb="3" eb="6">
      <t>チュウガッコウ</t>
    </rPh>
    <phoneticPr fontId="1"/>
  </si>
  <si>
    <t>大成中学校</t>
    <rPh sb="0" eb="2">
      <t>タイセイ</t>
    </rPh>
    <rPh sb="2" eb="5">
      <t>チュウガッコウ</t>
    </rPh>
    <phoneticPr fontId="1"/>
  </si>
  <si>
    <t>学校名</t>
    <rPh sb="0" eb="3">
      <t>ガッコウメイ</t>
    </rPh>
    <phoneticPr fontId="11"/>
  </si>
  <si>
    <t>申込責任者</t>
    <rPh sb="0" eb="2">
      <t>モウシコミ</t>
    </rPh>
    <rPh sb="2" eb="5">
      <t>セキニンシャ</t>
    </rPh>
    <phoneticPr fontId="11"/>
  </si>
  <si>
    <t>監督（代表者）</t>
    <rPh sb="0" eb="2">
      <t>カントク</t>
    </rPh>
    <rPh sb="3" eb="6">
      <t>ダイヒョウシャ</t>
    </rPh>
    <phoneticPr fontId="11"/>
  </si>
  <si>
    <t>選手</t>
    <rPh sb="0" eb="2">
      <t>センシュ</t>
    </rPh>
    <phoneticPr fontId="11"/>
  </si>
  <si>
    <t>男子シングルス１</t>
    <rPh sb="0" eb="2">
      <t>ダンシ</t>
    </rPh>
    <phoneticPr fontId="11"/>
  </si>
  <si>
    <t>男子シングルス２</t>
    <rPh sb="0" eb="2">
      <t>ダンシ</t>
    </rPh>
    <phoneticPr fontId="11"/>
  </si>
  <si>
    <t>男子シングルス３</t>
    <rPh sb="0" eb="2">
      <t>ダンシ</t>
    </rPh>
    <phoneticPr fontId="11"/>
  </si>
  <si>
    <t>男子シングルス４</t>
    <rPh sb="0" eb="2">
      <t>ダンシ</t>
    </rPh>
    <phoneticPr fontId="11"/>
  </si>
  <si>
    <t>学年</t>
    <rPh sb="0" eb="2">
      <t>ガクネン</t>
    </rPh>
    <phoneticPr fontId="11"/>
  </si>
  <si>
    <t>備考</t>
    <rPh sb="0" eb="2">
      <t>ビコウ</t>
    </rPh>
    <phoneticPr fontId="11"/>
  </si>
  <si>
    <t>名前１</t>
    <rPh sb="0" eb="2">
      <t>ナマエ</t>
    </rPh>
    <phoneticPr fontId="11"/>
  </si>
  <si>
    <t>名前２</t>
    <rPh sb="0" eb="2">
      <t>ナマエ</t>
    </rPh>
    <phoneticPr fontId="11"/>
  </si>
  <si>
    <t>男子ダブルス１</t>
    <rPh sb="0" eb="2">
      <t>ダンシ</t>
    </rPh>
    <phoneticPr fontId="11"/>
  </si>
  <si>
    <t>男子ダブルス２</t>
    <rPh sb="0" eb="2">
      <t>ダンシ</t>
    </rPh>
    <phoneticPr fontId="11"/>
  </si>
  <si>
    <t>男子ダブルス３</t>
    <rPh sb="0" eb="2">
      <t>ダンシ</t>
    </rPh>
    <phoneticPr fontId="11"/>
  </si>
  <si>
    <t>男子ダブルス４</t>
    <rPh sb="0" eb="2">
      <t>ダンシ</t>
    </rPh>
    <phoneticPr fontId="11"/>
  </si>
  <si>
    <t>女子シングルス１</t>
    <rPh sb="0" eb="2">
      <t>ジョシ</t>
    </rPh>
    <phoneticPr fontId="11"/>
  </si>
  <si>
    <t>女子シングルス２</t>
    <rPh sb="0" eb="2">
      <t>ジョシ</t>
    </rPh>
    <phoneticPr fontId="11"/>
  </si>
  <si>
    <t>女子シングルス３</t>
    <rPh sb="0" eb="2">
      <t>ジョシ</t>
    </rPh>
    <phoneticPr fontId="11"/>
  </si>
  <si>
    <t>女子シングルス４</t>
    <rPh sb="0" eb="2">
      <t>ジョシ</t>
    </rPh>
    <phoneticPr fontId="11"/>
  </si>
  <si>
    <t>女子ダブルス１</t>
    <rPh sb="0" eb="2">
      <t>ジョシ</t>
    </rPh>
    <phoneticPr fontId="11"/>
  </si>
  <si>
    <t>女子ダブルス２</t>
    <rPh sb="0" eb="2">
      <t>ジョシ</t>
    </rPh>
    <phoneticPr fontId="11"/>
  </si>
  <si>
    <t>女子ダブルス３</t>
    <rPh sb="0" eb="2">
      <t>ジョシ</t>
    </rPh>
    <phoneticPr fontId="11"/>
  </si>
  <si>
    <t>女子ダブルス４</t>
    <rPh sb="0" eb="2">
      <t>ジョシ</t>
    </rPh>
    <phoneticPr fontId="11"/>
  </si>
  <si>
    <t>学校住所</t>
    <rPh sb="0" eb="2">
      <t>ガッコウ</t>
    </rPh>
    <rPh sb="2" eb="4">
      <t>ジュウショ</t>
    </rPh>
    <phoneticPr fontId="11"/>
  </si>
  <si>
    <t>486-0904</t>
  </si>
  <si>
    <t>春日井市宮町字宮町１７５番地</t>
    <phoneticPr fontId="1"/>
  </si>
  <si>
    <t>三並　多郎</t>
    <rPh sb="0" eb="2">
      <t>ミナミ</t>
    </rPh>
    <rPh sb="3" eb="5">
      <t>タロウ</t>
    </rPh>
    <phoneticPr fontId="6"/>
  </si>
  <si>
    <t>皆見　相太</t>
    <rPh sb="0" eb="2">
      <t>ミナミ</t>
    </rPh>
    <rPh sb="3" eb="5">
      <t>ソウタ</t>
    </rPh>
    <phoneticPr fontId="6"/>
  </si>
  <si>
    <t>巳波　樹由</t>
    <rPh sb="0" eb="2">
      <t>ミナミ</t>
    </rPh>
    <rPh sb="3" eb="5">
      <t>キヨシ</t>
    </rPh>
    <phoneticPr fontId="6"/>
  </si>
  <si>
    <t>県総体　３位</t>
    <rPh sb="0" eb="1">
      <t>ケン</t>
    </rPh>
    <rPh sb="1" eb="3">
      <t>ソウタイ</t>
    </rPh>
    <rPh sb="5" eb="6">
      <t>イ</t>
    </rPh>
    <phoneticPr fontId="6"/>
  </si>
  <si>
    <t>学校長（代表者）</t>
    <rPh sb="0" eb="3">
      <t>ガッコウチョウ</t>
    </rPh>
    <rPh sb="4" eb="7">
      <t>ダイヒョウシャ</t>
    </rPh>
    <phoneticPr fontId="11"/>
  </si>
  <si>
    <t>金額</t>
    <rPh sb="0" eb="2">
      <t>キンガク</t>
    </rPh>
    <phoneticPr fontId="11"/>
  </si>
  <si>
    <t>振込金額</t>
    <rPh sb="0" eb="2">
      <t>フリコミ</t>
    </rPh>
    <rPh sb="2" eb="4">
      <t>キンガク</t>
    </rPh>
    <phoneticPr fontId="11"/>
  </si>
  <si>
    <t>合計</t>
    <rPh sb="0" eb="2">
      <t>ゴウケイ</t>
    </rPh>
    <phoneticPr fontId="11"/>
  </si>
  <si>
    <t>監督（引率責任者1）</t>
    <rPh sb="0" eb="2">
      <t>カントク</t>
    </rPh>
    <rPh sb="3" eb="5">
      <t>インソツ</t>
    </rPh>
    <rPh sb="5" eb="8">
      <t>セキニンシャ</t>
    </rPh>
    <phoneticPr fontId="5"/>
  </si>
  <si>
    <t>監督（引率責任者2）</t>
    <rPh sb="0" eb="2">
      <t>カントク</t>
    </rPh>
    <rPh sb="3" eb="5">
      <t>インソツ</t>
    </rPh>
    <rPh sb="5" eb="8">
      <t>セキニンシャ</t>
    </rPh>
    <phoneticPr fontId="5"/>
  </si>
  <si>
    <t>人数（組数）</t>
    <rPh sb="0" eb="2">
      <t>ニンズウ</t>
    </rPh>
    <rPh sb="3" eb="4">
      <t>クミ</t>
    </rPh>
    <rPh sb="4" eb="5">
      <t>スウ</t>
    </rPh>
    <phoneticPr fontId="11"/>
  </si>
  <si>
    <t>人＝</t>
    <rPh sb="0" eb="1">
      <t>ニン</t>
    </rPh>
    <phoneticPr fontId="11"/>
  </si>
  <si>
    <t>組＝</t>
    <rPh sb="0" eb="1">
      <t>クミ</t>
    </rPh>
    <phoneticPr fontId="11"/>
  </si>
  <si>
    <t>※振込受領証（コピー可）をこの申込書の裏面中央にのり付けしてください。</t>
    <rPh sb="1" eb="3">
      <t>フリコミ</t>
    </rPh>
    <rPh sb="3" eb="6">
      <t>ジュリョウショウ</t>
    </rPh>
    <rPh sb="10" eb="11">
      <t>カ</t>
    </rPh>
    <rPh sb="15" eb="17">
      <t>モウシコミ</t>
    </rPh>
    <rPh sb="17" eb="18">
      <t>ショ</t>
    </rPh>
    <rPh sb="19" eb="21">
      <t>リメン</t>
    </rPh>
    <rPh sb="21" eb="23">
      <t>チュウオウ</t>
    </rPh>
    <rPh sb="26" eb="27">
      <t>ヅ</t>
    </rPh>
    <phoneticPr fontId="11"/>
  </si>
  <si>
    <t>記入漏れ，間違い等がないことを確認して印刷してください。</t>
    <rPh sb="0" eb="2">
      <t>キニュウ</t>
    </rPh>
    <rPh sb="2" eb="3">
      <t>モ</t>
    </rPh>
    <rPh sb="5" eb="7">
      <t>マチガ</t>
    </rPh>
    <rPh sb="8" eb="9">
      <t>トウ</t>
    </rPh>
    <rPh sb="15" eb="17">
      <t>カクニン</t>
    </rPh>
    <rPh sb="19" eb="21">
      <t>インサツ</t>
    </rPh>
    <phoneticPr fontId="11"/>
  </si>
  <si>
    <t>←学校名が表示されない時は，直接入力してください。</t>
    <rPh sb="1" eb="3">
      <t>ガッコウ</t>
    </rPh>
    <rPh sb="3" eb="4">
      <t>メイ</t>
    </rPh>
    <rPh sb="5" eb="7">
      <t>ヒョウジ</t>
    </rPh>
    <rPh sb="11" eb="12">
      <t>トキ</t>
    </rPh>
    <rPh sb="14" eb="16">
      <t>チョクセツ</t>
    </rPh>
    <rPh sb="16" eb="18">
      <t>ニュウリョク</t>
    </rPh>
    <phoneticPr fontId="6"/>
  </si>
  <si>
    <t>※半角入力（「学校番号一覧」のシートで確認してください。番号がない場合は空欄のままにし，下の「学校名」セルに学校名を直接入力してください。</t>
    <rPh sb="7" eb="9">
      <t>ガッコウ</t>
    </rPh>
    <rPh sb="9" eb="11">
      <t>バンゴウ</t>
    </rPh>
    <rPh sb="11" eb="13">
      <t>イチラン</t>
    </rPh>
    <rPh sb="19" eb="21">
      <t>カクニン</t>
    </rPh>
    <rPh sb="28" eb="30">
      <t>バンゴウ</t>
    </rPh>
    <rPh sb="33" eb="35">
      <t>バアイ</t>
    </rPh>
    <rPh sb="36" eb="38">
      <t>クウラン</t>
    </rPh>
    <rPh sb="44" eb="45">
      <t>シタ</t>
    </rPh>
    <rPh sb="47" eb="50">
      <t>ガッコウメイ</t>
    </rPh>
    <rPh sb="54" eb="57">
      <t>ガッコウメイ</t>
    </rPh>
    <rPh sb="58" eb="60">
      <t>チョクセツ</t>
    </rPh>
    <rPh sb="60" eb="62">
      <t>ニュウリョク</t>
    </rPh>
    <phoneticPr fontId="6"/>
  </si>
  <si>
    <r>
      <t>※下記記入例を参考にして，</t>
    </r>
    <r>
      <rPr>
        <u val="double"/>
        <sz val="14"/>
        <color indexed="10"/>
        <rFont val="ＤＨＰ特太ゴシック体"/>
        <family val="3"/>
        <charset val="128"/>
      </rPr>
      <t>黄色のセル内に入力</t>
    </r>
    <r>
      <rPr>
        <sz val="14"/>
        <color indexed="10"/>
        <rFont val="ＤＨＰ特太ゴシック体"/>
        <family val="3"/>
        <charset val="128"/>
      </rPr>
      <t>してください。　入力後，「印刷用シート」（下のタブをクリック）を確認して，印刷してください。</t>
    </r>
    <rPh sb="1" eb="3">
      <t>カキ</t>
    </rPh>
    <rPh sb="3" eb="5">
      <t>キニュウ</t>
    </rPh>
    <rPh sb="5" eb="6">
      <t>レイ</t>
    </rPh>
    <rPh sb="7" eb="9">
      <t>サンコウ</t>
    </rPh>
    <rPh sb="13" eb="15">
      <t>キイロ</t>
    </rPh>
    <rPh sb="18" eb="19">
      <t>ナイ</t>
    </rPh>
    <rPh sb="20" eb="22">
      <t>ニュウリョク</t>
    </rPh>
    <rPh sb="30" eb="32">
      <t>ニュウリョク</t>
    </rPh>
    <rPh sb="32" eb="33">
      <t>ゴ</t>
    </rPh>
    <rPh sb="35" eb="38">
      <t>インサツヨウ</t>
    </rPh>
    <rPh sb="43" eb="44">
      <t>シタ</t>
    </rPh>
    <rPh sb="54" eb="56">
      <t>カクニン</t>
    </rPh>
    <rPh sb="59" eb="61">
      <t>インサツ</t>
    </rPh>
    <phoneticPr fontId="6"/>
  </si>
  <si>
    <t>学校住所</t>
    <rPh sb="0" eb="2">
      <t>ガッコウ</t>
    </rPh>
    <rPh sb="2" eb="4">
      <t>ジュウショ</t>
    </rPh>
    <phoneticPr fontId="6"/>
  </si>
  <si>
    <t>学校名</t>
    <rPh sb="0" eb="1">
      <t>ガク</t>
    </rPh>
    <rPh sb="1" eb="2">
      <t>コウ</t>
    </rPh>
    <rPh sb="2" eb="3">
      <t>メイ</t>
    </rPh>
    <phoneticPr fontId="5"/>
  </si>
  <si>
    <t>申込責任者</t>
    <rPh sb="0" eb="2">
      <t>モウシコミ</t>
    </rPh>
    <rPh sb="2" eb="5">
      <t>セキニンシャ</t>
    </rPh>
    <phoneticPr fontId="6"/>
  </si>
  <si>
    <t>連絡先</t>
    <rPh sb="0" eb="3">
      <t>レンラクサキ</t>
    </rPh>
    <phoneticPr fontId="6"/>
  </si>
  <si>
    <t>←携帯電話等，できるだけ連絡の取りやすい電話番号をお願いします。（不備があった場合に連絡することがあります。）</t>
    <rPh sb="1" eb="3">
      <t>ケイタイ</t>
    </rPh>
    <rPh sb="3" eb="5">
      <t>デンワ</t>
    </rPh>
    <rPh sb="5" eb="6">
      <t>トウ</t>
    </rPh>
    <rPh sb="12" eb="14">
      <t>レンラク</t>
    </rPh>
    <rPh sb="15" eb="16">
      <t>ト</t>
    </rPh>
    <rPh sb="20" eb="22">
      <t>デンワ</t>
    </rPh>
    <rPh sb="22" eb="24">
      <t>バンゴウ</t>
    </rPh>
    <rPh sb="26" eb="27">
      <t>ネガ</t>
    </rPh>
    <rPh sb="33" eb="35">
      <t>フビ</t>
    </rPh>
    <rPh sb="39" eb="41">
      <t>バアイ</t>
    </rPh>
    <rPh sb="42" eb="44">
      <t>レンラク</t>
    </rPh>
    <phoneticPr fontId="6"/>
  </si>
  <si>
    <t>←男子の監督</t>
    <rPh sb="1" eb="3">
      <t>ダンシ</t>
    </rPh>
    <rPh sb="4" eb="6">
      <t>カントク</t>
    </rPh>
    <phoneticPr fontId="6"/>
  </si>
  <si>
    <t>←女子の監督</t>
    <rPh sb="1" eb="3">
      <t>ジョシ</t>
    </rPh>
    <rPh sb="4" eb="6">
      <t>カントク</t>
    </rPh>
    <phoneticPr fontId="6"/>
  </si>
  <si>
    <t>保護者
の同意</t>
    <rPh sb="0" eb="3">
      <t>ホゴシャ</t>
    </rPh>
    <rPh sb="5" eb="7">
      <t>ドウイ</t>
    </rPh>
    <phoneticPr fontId="11"/>
  </si>
  <si>
    <t>㊞</t>
    <phoneticPr fontId="11"/>
  </si>
  <si>
    <t>連絡先（携帯電話等）</t>
    <rPh sb="0" eb="3">
      <t>レンラクサキ</t>
    </rPh>
    <rPh sb="4" eb="6">
      <t>ケイタイ</t>
    </rPh>
    <rPh sb="6" eb="8">
      <t>デンワ</t>
    </rPh>
    <rPh sb="8" eb="9">
      <t>トウ</t>
    </rPh>
    <phoneticPr fontId="11"/>
  </si>
  <si>
    <t>学校名（プログラム使用名）</t>
    <rPh sb="0" eb="2">
      <t>ガッコウ</t>
    </rPh>
    <rPh sb="2" eb="3">
      <t>メイ</t>
    </rPh>
    <rPh sb="9" eb="11">
      <t>シヨウ</t>
    </rPh>
    <rPh sb="11" eb="12">
      <t>メイ</t>
    </rPh>
    <phoneticPr fontId="6"/>
  </si>
  <si>
    <t>↑※プログラムで使用する所属表記を記入（例）「大　府」「名大附」</t>
    <rPh sb="8" eb="10">
      <t>シヨウ</t>
    </rPh>
    <rPh sb="12" eb="14">
      <t>ショゾク</t>
    </rPh>
    <rPh sb="14" eb="16">
      <t>ヒョウキ</t>
    </rPh>
    <rPh sb="17" eb="19">
      <t>キニュウ</t>
    </rPh>
    <rPh sb="20" eb="21">
      <t>レイ</t>
    </rPh>
    <rPh sb="23" eb="24">
      <t>ダイ</t>
    </rPh>
    <rPh sb="25" eb="26">
      <t>フ</t>
    </rPh>
    <rPh sb="28" eb="30">
      <t>メイダイ</t>
    </rPh>
    <phoneticPr fontId="6"/>
  </si>
  <si>
    <t>090-△△△△-○○○○</t>
    <phoneticPr fontId="6"/>
  </si>
  <si>
    <t>クラブチーム名</t>
    <rPh sb="6" eb="7">
      <t>メイ</t>
    </rPh>
    <phoneticPr fontId="5"/>
  </si>
  <si>
    <t>クラブチーム番号</t>
    <rPh sb="6" eb="8">
      <t>バンゴウ</t>
    </rPh>
    <phoneticPr fontId="6"/>
  </si>
  <si>
    <t>代表者住所</t>
    <rPh sb="0" eb="3">
      <t>ダイヒョウシャ</t>
    </rPh>
    <rPh sb="3" eb="5">
      <t>ジュウショ</t>
    </rPh>
    <phoneticPr fontId="6"/>
  </si>
  <si>
    <t>中学校</t>
    <rPh sb="0" eb="3">
      <t>チュウガッコウ</t>
    </rPh>
    <phoneticPr fontId="17"/>
  </si>
  <si>
    <t>↑※「学校名」には，プログラムで使用する所属表記を記入（例）「大　府」「名大附」</t>
    <rPh sb="3" eb="5">
      <t>ガッコウ</t>
    </rPh>
    <rPh sb="5" eb="6">
      <t>メイ</t>
    </rPh>
    <rPh sb="16" eb="18">
      <t>シヨウ</t>
    </rPh>
    <rPh sb="20" eb="22">
      <t>ショゾク</t>
    </rPh>
    <rPh sb="22" eb="24">
      <t>ヒョウキ</t>
    </rPh>
    <rPh sb="25" eb="27">
      <t>キニュウ</t>
    </rPh>
    <rPh sb="28" eb="29">
      <t>レイ</t>
    </rPh>
    <rPh sb="31" eb="32">
      <t>ダイ</t>
    </rPh>
    <rPh sb="33" eb="34">
      <t>フ</t>
    </rPh>
    <rPh sb="36" eb="38">
      <t>メイダイ</t>
    </rPh>
    <phoneticPr fontId="6"/>
  </si>
  <si>
    <t>↓所属中学校正式名（○○市立△△中学校）</t>
    <rPh sb="1" eb="3">
      <t>ショゾク</t>
    </rPh>
    <rPh sb="3" eb="4">
      <t>チュウ</t>
    </rPh>
    <rPh sb="6" eb="8">
      <t>セイシキ</t>
    </rPh>
    <rPh sb="8" eb="9">
      <t>メイ</t>
    </rPh>
    <rPh sb="12" eb="14">
      <t>シリツ</t>
    </rPh>
    <rPh sb="16" eb="19">
      <t>チュウガッコウ</t>
    </rPh>
    <phoneticPr fontId="17"/>
  </si>
  <si>
    <t>※下の表に所属中学校ごとに分けて入力してください。</t>
    <rPh sb="1" eb="2">
      <t>シタ</t>
    </rPh>
    <rPh sb="3" eb="4">
      <t>ヒョウ</t>
    </rPh>
    <rPh sb="5" eb="7">
      <t>ショゾク</t>
    </rPh>
    <rPh sb="7" eb="10">
      <t>チュウガッコウ</t>
    </rPh>
    <rPh sb="13" eb="14">
      <t>ワ</t>
    </rPh>
    <rPh sb="16" eb="18">
      <t>ニュウリョク</t>
    </rPh>
    <phoneticPr fontId="17"/>
  </si>
  <si>
    <t>はりーあっぷ</t>
    <phoneticPr fontId="17"/>
  </si>
  <si>
    <t>愛知県大府市・・・・・</t>
    <rPh sb="0" eb="3">
      <t>アイチケン</t>
    </rPh>
    <rPh sb="3" eb="6">
      <t>オオブシ</t>
    </rPh>
    <phoneticPr fontId="17"/>
  </si>
  <si>
    <t>針井　亜婦</t>
    <rPh sb="0" eb="1">
      <t>ハリ</t>
    </rPh>
    <rPh sb="1" eb="2">
      <t>イ</t>
    </rPh>
    <rPh sb="3" eb="4">
      <t>ア</t>
    </rPh>
    <rPh sb="4" eb="5">
      <t>プ</t>
    </rPh>
    <phoneticPr fontId="17"/>
  </si>
  <si>
    <t>０９０－○○○○－□□□□</t>
    <phoneticPr fontId="17"/>
  </si>
  <si>
    <t>大府市立大府南</t>
    <rPh sb="0" eb="4">
      <t>オオブシリツ</t>
    </rPh>
    <rPh sb="4" eb="6">
      <t>オオブ</t>
    </rPh>
    <rPh sb="6" eb="7">
      <t>ミナミ</t>
    </rPh>
    <phoneticPr fontId="17"/>
  </si>
  <si>
    <t>大府南</t>
    <rPh sb="0" eb="3">
      <t>オオブミナミ</t>
    </rPh>
    <phoneticPr fontId="17"/>
  </si>
  <si>
    <t>安城市立安城西中学校</t>
    <rPh sb="0" eb="2">
      <t>アンジョウ</t>
    </rPh>
    <rPh sb="2" eb="4">
      <t>シリツ</t>
    </rPh>
    <rPh sb="4" eb="6">
      <t>アンジョウ</t>
    </rPh>
    <rPh sb="6" eb="7">
      <t>ニシ</t>
    </rPh>
    <rPh sb="7" eb="10">
      <t>チュウガッコウ</t>
    </rPh>
    <phoneticPr fontId="17"/>
  </si>
  <si>
    <t>安城西</t>
    <rPh sb="0" eb="2">
      <t>アンジョウ</t>
    </rPh>
    <rPh sb="2" eb="3">
      <t>ニシ</t>
    </rPh>
    <phoneticPr fontId="17"/>
  </si>
  <si>
    <t>クラブチーム名</t>
    <rPh sb="6" eb="7">
      <t>メイ</t>
    </rPh>
    <phoneticPr fontId="11"/>
  </si>
  <si>
    <t>代表者住所</t>
    <rPh sb="0" eb="3">
      <t>ダイヒョウシャ</t>
    </rPh>
    <rPh sb="3" eb="5">
      <t>ジュウショ</t>
    </rPh>
    <phoneticPr fontId="11"/>
  </si>
  <si>
    <t>←住所が表示されない時は，直接入力してください。</t>
    <rPh sb="1" eb="3">
      <t>ジュウショ</t>
    </rPh>
    <rPh sb="4" eb="6">
      <t>ヒョウジ</t>
    </rPh>
    <rPh sb="10" eb="11">
      <t>トキ</t>
    </rPh>
    <rPh sb="13" eb="15">
      <t>チョクセツ</t>
    </rPh>
    <rPh sb="15" eb="17">
      <t>ニュウリョク</t>
    </rPh>
    <phoneticPr fontId="6"/>
  </si>
  <si>
    <t>所属中学校</t>
    <rPh sb="0" eb="2">
      <t>ショゾク</t>
    </rPh>
    <rPh sb="2" eb="5">
      <t>チュウガッコウ</t>
    </rPh>
    <phoneticPr fontId="17"/>
  </si>
  <si>
    <t>代表者</t>
    <rPh sb="0" eb="3">
      <t>ダイヒョウシャ</t>
    </rPh>
    <phoneticPr fontId="11"/>
  </si>
  <si>
    <t>※振込受領証（コピー可）を申込書の裏面中央にのり付けしてください。申込書が複数ある場合は，いずれか一枚に添付して下さい。</t>
    <rPh sb="1" eb="3">
      <t>フリコミ</t>
    </rPh>
    <rPh sb="3" eb="6">
      <t>ジュリョウショウ</t>
    </rPh>
    <rPh sb="10" eb="11">
      <t>カ</t>
    </rPh>
    <rPh sb="13" eb="15">
      <t>モウシコミ</t>
    </rPh>
    <rPh sb="15" eb="16">
      <t>ショ</t>
    </rPh>
    <rPh sb="17" eb="19">
      <t>リメン</t>
    </rPh>
    <rPh sb="19" eb="21">
      <t>チュウオウ</t>
    </rPh>
    <rPh sb="24" eb="25">
      <t>ヅ</t>
    </rPh>
    <rPh sb="33" eb="36">
      <t>モウシコミショ</t>
    </rPh>
    <rPh sb="37" eb="39">
      <t>フクスウ</t>
    </rPh>
    <rPh sb="41" eb="43">
      <t>バアイ</t>
    </rPh>
    <rPh sb="49" eb="51">
      <t>イチマイ</t>
    </rPh>
    <rPh sb="52" eb="54">
      <t>テンプ</t>
    </rPh>
    <rPh sb="56" eb="57">
      <t>クダ</t>
    </rPh>
    <phoneticPr fontId="11"/>
  </si>
  <si>
    <t>※「保護者の同意」には保護者の印を押印してください。ただし，同意を得ていれば省略できます。その場合「○」を記入してください。</t>
    <rPh sb="2" eb="5">
      <t>ホゴシャ</t>
    </rPh>
    <rPh sb="6" eb="8">
      <t>ドウイ</t>
    </rPh>
    <rPh sb="11" eb="14">
      <t>ホゴシャ</t>
    </rPh>
    <rPh sb="15" eb="16">
      <t>イン</t>
    </rPh>
    <rPh sb="17" eb="19">
      <t>オウイン</t>
    </rPh>
    <rPh sb="30" eb="32">
      <t>ドウイ</t>
    </rPh>
    <rPh sb="33" eb="34">
      <t>エ</t>
    </rPh>
    <rPh sb="38" eb="40">
      <t>ショウリャク</t>
    </rPh>
    <rPh sb="47" eb="49">
      <t>バアイ</t>
    </rPh>
    <rPh sb="53" eb="55">
      <t>キニュウ</t>
    </rPh>
    <phoneticPr fontId="11"/>
  </si>
  <si>
    <t>　上記生徒について所属学校長の許可を得られましたので大会への参加を申し込みます。</t>
    <rPh sb="1" eb="3">
      <t>ジョウキ</t>
    </rPh>
    <rPh sb="3" eb="5">
      <t>セイト</t>
    </rPh>
    <rPh sb="9" eb="11">
      <t>ショゾク</t>
    </rPh>
    <rPh sb="11" eb="14">
      <t>ガッコウチョウ</t>
    </rPh>
    <rPh sb="15" eb="17">
      <t>キョカ</t>
    </rPh>
    <rPh sb="18" eb="19">
      <t>エ</t>
    </rPh>
    <rPh sb="26" eb="28">
      <t>タイカイ</t>
    </rPh>
    <rPh sb="30" eb="32">
      <t>サンカ</t>
    </rPh>
    <rPh sb="33" eb="34">
      <t>モウ</t>
    </rPh>
    <rPh sb="35" eb="36">
      <t>コ</t>
    </rPh>
    <phoneticPr fontId="17"/>
  </si>
  <si>
    <t>ﾁｰﾑ総振込金額</t>
    <rPh sb="3" eb="4">
      <t>ソウ</t>
    </rPh>
    <rPh sb="4" eb="6">
      <t>フリコミ</t>
    </rPh>
    <rPh sb="6" eb="8">
      <t>キンガク</t>
    </rPh>
    <phoneticPr fontId="11"/>
  </si>
  <si>
    <t>枚中の</t>
    <rPh sb="0" eb="1">
      <t>マイ</t>
    </rPh>
    <rPh sb="1" eb="2">
      <t>チュウ</t>
    </rPh>
    <phoneticPr fontId="17"/>
  </si>
  <si>
    <t>全</t>
    <rPh sb="0" eb="1">
      <t>ゼン</t>
    </rPh>
    <phoneticPr fontId="17"/>
  </si>
  <si>
    <t>←総枚数（半角数字）を入力してください。</t>
    <rPh sb="1" eb="2">
      <t>ソウ</t>
    </rPh>
    <rPh sb="2" eb="4">
      <t>マイスウ</t>
    </rPh>
    <rPh sb="5" eb="7">
      <t>ハンカク</t>
    </rPh>
    <rPh sb="7" eb="9">
      <t>スウジ</t>
    </rPh>
    <rPh sb="11" eb="13">
      <t>ニュウリョク</t>
    </rPh>
    <phoneticPr fontId="17"/>
  </si>
  <si>
    <t>名古屋市立若水中学校</t>
    <rPh sb="0" eb="4">
      <t>ナゴヤシ</t>
    </rPh>
    <rPh sb="4" eb="5">
      <t>リツ</t>
    </rPh>
    <rPh sb="5" eb="7">
      <t>ワカミズ</t>
    </rPh>
    <rPh sb="7" eb="10">
      <t>チュウガッコウ</t>
    </rPh>
    <phoneticPr fontId="2"/>
  </si>
  <si>
    <t>豊橋市立章南中学校</t>
    <rPh sb="0" eb="2">
      <t>トヨハシ</t>
    </rPh>
    <rPh sb="2" eb="4">
      <t>シリツ</t>
    </rPh>
    <rPh sb="4" eb="5">
      <t>ショウ</t>
    </rPh>
    <rPh sb="5" eb="6">
      <t>ミナミ</t>
    </rPh>
    <rPh sb="6" eb="9">
      <t>チュウガッコウ</t>
    </rPh>
    <phoneticPr fontId="2"/>
  </si>
  <si>
    <t>春日井市立東部中学校</t>
    <rPh sb="0" eb="3">
      <t>カスガイ</t>
    </rPh>
    <rPh sb="3" eb="5">
      <t>シリツ</t>
    </rPh>
    <rPh sb="5" eb="7">
      <t>トウブ</t>
    </rPh>
    <rPh sb="7" eb="10">
      <t>チュウガッコウ</t>
    </rPh>
    <phoneticPr fontId="2"/>
  </si>
  <si>
    <t>豊川市立南部中学校</t>
    <rPh sb="0" eb="2">
      <t>トヨカワ</t>
    </rPh>
    <rPh sb="2" eb="4">
      <t>シリツ</t>
    </rPh>
    <rPh sb="4" eb="6">
      <t>ナンブ</t>
    </rPh>
    <rPh sb="6" eb="9">
      <t>チュウガッコウ</t>
    </rPh>
    <phoneticPr fontId="2"/>
  </si>
  <si>
    <t>春日井市立中部中学校</t>
    <rPh sb="0" eb="3">
      <t>カスガイ</t>
    </rPh>
    <rPh sb="3" eb="5">
      <t>シリツ</t>
    </rPh>
    <rPh sb="5" eb="7">
      <t>チュウブ</t>
    </rPh>
    <rPh sb="7" eb="10">
      <t>チュウガッコウ</t>
    </rPh>
    <phoneticPr fontId="2"/>
  </si>
  <si>
    <t>愛知県一宮市千秋町小山字大福田1878-2</t>
  </si>
  <si>
    <t>愛知県名古屋市千種区北千種3丁目1番37号</t>
  </si>
  <si>
    <t>愛知県春日井市鷹来町3316</t>
  </si>
  <si>
    <t>486-0804</t>
  </si>
  <si>
    <t>プロ計</t>
    <rPh sb="2" eb="3">
      <t>ケイ</t>
    </rPh>
    <phoneticPr fontId="6"/>
  </si>
  <si>
    <t>プロ女</t>
    <rPh sb="2" eb="3">
      <t>オンナ</t>
    </rPh>
    <phoneticPr fontId="6"/>
  </si>
  <si>
    <t>プロ男</t>
    <rPh sb="2" eb="3">
      <t>オトコ</t>
    </rPh>
    <phoneticPr fontId="6"/>
  </si>
  <si>
    <t>男単</t>
    <rPh sb="0" eb="1">
      <t>オトコ</t>
    </rPh>
    <rPh sb="1" eb="2">
      <t>タン</t>
    </rPh>
    <phoneticPr fontId="6"/>
  </si>
  <si>
    <t>男子複</t>
    <rPh sb="0" eb="2">
      <t>ダンシ</t>
    </rPh>
    <rPh sb="2" eb="3">
      <t>フク</t>
    </rPh>
    <phoneticPr fontId="6"/>
  </si>
  <si>
    <t>女子単</t>
    <rPh sb="0" eb="2">
      <t>ジョシ</t>
    </rPh>
    <rPh sb="2" eb="3">
      <t>タン</t>
    </rPh>
    <phoneticPr fontId="6"/>
  </si>
  <si>
    <t>女子複</t>
    <rPh sb="0" eb="2">
      <t>ジョシ</t>
    </rPh>
    <rPh sb="2" eb="3">
      <t>フク</t>
    </rPh>
    <phoneticPr fontId="6"/>
  </si>
  <si>
    <t>プロ監</t>
    <rPh sb="2" eb="3">
      <t>カン</t>
    </rPh>
    <phoneticPr fontId="6"/>
  </si>
  <si>
    <t>学校名略</t>
    <rPh sb="0" eb="3">
      <t>ガッコウメイ</t>
    </rPh>
    <rPh sb="3" eb="4">
      <t>リャク</t>
    </rPh>
    <phoneticPr fontId="6"/>
  </si>
  <si>
    <t>(</t>
    <phoneticPr fontId="6"/>
  </si>
  <si>
    <t>)</t>
    <phoneticPr fontId="6"/>
  </si>
  <si>
    <t>･</t>
    <phoneticPr fontId="6"/>
  </si>
  <si>
    <r>
      <t>男子単</t>
    </r>
    <r>
      <rPr>
        <sz val="11"/>
        <color indexed="10"/>
        <rFont val="ＭＳ Ｐゴシック"/>
        <family val="3"/>
        <charset val="128"/>
      </rPr>
      <t>推１</t>
    </r>
    <rPh sb="0" eb="2">
      <t>ダンシ</t>
    </rPh>
    <rPh sb="2" eb="3">
      <t>タン</t>
    </rPh>
    <rPh sb="3" eb="4">
      <t>スイ</t>
    </rPh>
    <phoneticPr fontId="6"/>
  </si>
  <si>
    <r>
      <t>男子単</t>
    </r>
    <r>
      <rPr>
        <sz val="11"/>
        <color indexed="10"/>
        <rFont val="ＭＳ Ｐゴシック"/>
        <family val="3"/>
        <charset val="128"/>
      </rPr>
      <t>推２</t>
    </r>
    <rPh sb="0" eb="2">
      <t>ダンシ</t>
    </rPh>
    <rPh sb="2" eb="3">
      <t>タン</t>
    </rPh>
    <rPh sb="3" eb="4">
      <t>スイ</t>
    </rPh>
    <phoneticPr fontId="6"/>
  </si>
  <si>
    <r>
      <t>男子単</t>
    </r>
    <r>
      <rPr>
        <sz val="11"/>
        <color indexed="10"/>
        <rFont val="ＭＳ Ｐゴシック"/>
        <family val="3"/>
        <charset val="128"/>
      </rPr>
      <t>推３</t>
    </r>
    <rPh sb="0" eb="2">
      <t>ダンシ</t>
    </rPh>
    <rPh sb="2" eb="3">
      <t>タン</t>
    </rPh>
    <rPh sb="3" eb="4">
      <t>スイ</t>
    </rPh>
    <phoneticPr fontId="6"/>
  </si>
  <si>
    <r>
      <t>男子単</t>
    </r>
    <r>
      <rPr>
        <sz val="11"/>
        <color indexed="10"/>
        <rFont val="ＭＳ Ｐゴシック"/>
        <family val="3"/>
        <charset val="128"/>
      </rPr>
      <t>推４</t>
    </r>
    <rPh sb="0" eb="2">
      <t>ダンシ</t>
    </rPh>
    <rPh sb="2" eb="3">
      <t>タン</t>
    </rPh>
    <rPh sb="3" eb="4">
      <t>スイ</t>
    </rPh>
    <phoneticPr fontId="6"/>
  </si>
  <si>
    <r>
      <t>女子単</t>
    </r>
    <r>
      <rPr>
        <sz val="11"/>
        <color indexed="10"/>
        <rFont val="ＭＳ Ｐゴシック"/>
        <family val="3"/>
        <charset val="128"/>
      </rPr>
      <t>推１</t>
    </r>
    <rPh sb="0" eb="2">
      <t>ジョシ</t>
    </rPh>
    <rPh sb="2" eb="3">
      <t>タン</t>
    </rPh>
    <rPh sb="3" eb="4">
      <t>スイ</t>
    </rPh>
    <phoneticPr fontId="6"/>
  </si>
  <si>
    <r>
      <t>女子単</t>
    </r>
    <r>
      <rPr>
        <sz val="11"/>
        <color indexed="10"/>
        <rFont val="ＭＳ Ｐゴシック"/>
        <family val="3"/>
        <charset val="128"/>
      </rPr>
      <t>推２</t>
    </r>
    <rPh sb="0" eb="2">
      <t>ジョシ</t>
    </rPh>
    <rPh sb="2" eb="3">
      <t>タン</t>
    </rPh>
    <rPh sb="3" eb="4">
      <t>スイ</t>
    </rPh>
    <phoneticPr fontId="6"/>
  </si>
  <si>
    <r>
      <t>女子単</t>
    </r>
    <r>
      <rPr>
        <sz val="11"/>
        <color indexed="10"/>
        <rFont val="ＭＳ Ｐゴシック"/>
        <family val="3"/>
        <charset val="128"/>
      </rPr>
      <t>推３</t>
    </r>
    <rPh sb="0" eb="2">
      <t>ジョシ</t>
    </rPh>
    <rPh sb="2" eb="3">
      <t>タン</t>
    </rPh>
    <rPh sb="3" eb="4">
      <t>スイ</t>
    </rPh>
    <phoneticPr fontId="6"/>
  </si>
  <si>
    <r>
      <t>女子単</t>
    </r>
    <r>
      <rPr>
        <sz val="11"/>
        <color indexed="10"/>
        <rFont val="ＭＳ Ｐゴシック"/>
        <family val="3"/>
        <charset val="128"/>
      </rPr>
      <t>推４</t>
    </r>
    <rPh sb="0" eb="2">
      <t>ジョシ</t>
    </rPh>
    <rPh sb="2" eb="3">
      <t>タン</t>
    </rPh>
    <rPh sb="3" eb="4">
      <t>スイ</t>
    </rPh>
    <phoneticPr fontId="6"/>
  </si>
  <si>
    <t>男子推１</t>
    <rPh sb="0" eb="2">
      <t>ダンシ</t>
    </rPh>
    <rPh sb="2" eb="3">
      <t>スイ</t>
    </rPh>
    <phoneticPr fontId="6"/>
  </si>
  <si>
    <t>男子推２</t>
    <rPh sb="0" eb="2">
      <t>ダンシ</t>
    </rPh>
    <rPh sb="2" eb="3">
      <t>スイ</t>
    </rPh>
    <phoneticPr fontId="6"/>
  </si>
  <si>
    <t>男子推３</t>
    <rPh sb="0" eb="2">
      <t>ダンシ</t>
    </rPh>
    <rPh sb="2" eb="3">
      <t>スイ</t>
    </rPh>
    <phoneticPr fontId="6"/>
  </si>
  <si>
    <t>男子推４</t>
    <rPh sb="0" eb="2">
      <t>ダンシ</t>
    </rPh>
    <rPh sb="2" eb="3">
      <t>スイ</t>
    </rPh>
    <phoneticPr fontId="6"/>
  </si>
  <si>
    <t>女子推１</t>
    <rPh sb="0" eb="2">
      <t>ジョシ</t>
    </rPh>
    <rPh sb="2" eb="3">
      <t>スイ</t>
    </rPh>
    <phoneticPr fontId="6"/>
  </si>
  <si>
    <t>女子推２</t>
    <rPh sb="0" eb="2">
      <t>ジョシ</t>
    </rPh>
    <rPh sb="2" eb="3">
      <t>スイ</t>
    </rPh>
    <phoneticPr fontId="6"/>
  </si>
  <si>
    <t>女子推３</t>
    <rPh sb="0" eb="2">
      <t>ジョシ</t>
    </rPh>
    <rPh sb="2" eb="3">
      <t>スイ</t>
    </rPh>
    <phoneticPr fontId="6"/>
  </si>
  <si>
    <t>女子推４</t>
    <rPh sb="0" eb="2">
      <t>ジョシ</t>
    </rPh>
    <rPh sb="2" eb="3">
      <t>スイ</t>
    </rPh>
    <phoneticPr fontId="6"/>
  </si>
  <si>
    <t>城田　功規</t>
    <rPh sb="0" eb="2">
      <t>シロタ</t>
    </rPh>
    <rPh sb="3" eb="5">
      <t>コウキ</t>
    </rPh>
    <phoneticPr fontId="6"/>
  </si>
  <si>
    <t>単推枠</t>
    <rPh sb="0" eb="1">
      <t>タン</t>
    </rPh>
    <rPh sb="1" eb="2">
      <t>スイ</t>
    </rPh>
    <rPh sb="2" eb="3">
      <t>ワク</t>
    </rPh>
    <phoneticPr fontId="11"/>
  </si>
  <si>
    <t>単推枠</t>
    <rPh sb="0" eb="1">
      <t>タン</t>
    </rPh>
    <rPh sb="1" eb="2">
      <t>スイ</t>
    </rPh>
    <rPh sb="2" eb="3">
      <t>ワク</t>
    </rPh>
    <phoneticPr fontId="17"/>
  </si>
  <si>
    <t>大府北　三郎</t>
    <rPh sb="0" eb="2">
      <t>オオブ</t>
    </rPh>
    <rPh sb="2" eb="3">
      <t>キタ</t>
    </rPh>
    <rPh sb="4" eb="6">
      <t>サブロウ</t>
    </rPh>
    <phoneticPr fontId="17"/>
  </si>
  <si>
    <t>男子複５</t>
    <rPh sb="0" eb="2">
      <t>ダンシ</t>
    </rPh>
    <rPh sb="2" eb="3">
      <t>フク</t>
    </rPh>
    <phoneticPr fontId="6"/>
  </si>
  <si>
    <t>男子複６</t>
    <rPh sb="0" eb="2">
      <t>ダンシ</t>
    </rPh>
    <rPh sb="2" eb="3">
      <t>フク</t>
    </rPh>
    <phoneticPr fontId="6"/>
  </si>
  <si>
    <t>女子複５</t>
    <rPh sb="0" eb="2">
      <t>ジョシ</t>
    </rPh>
    <rPh sb="2" eb="3">
      <t>フク</t>
    </rPh>
    <phoneticPr fontId="6"/>
  </si>
  <si>
    <t>女子複６</t>
    <rPh sb="0" eb="2">
      <t>ジョシ</t>
    </rPh>
    <rPh sb="2" eb="3">
      <t>フク</t>
    </rPh>
    <phoneticPr fontId="6"/>
  </si>
  <si>
    <t>男子ダブルス５</t>
    <rPh sb="0" eb="2">
      <t>ダンシ</t>
    </rPh>
    <phoneticPr fontId="11"/>
  </si>
  <si>
    <t>男子ダブルス６</t>
    <rPh sb="0" eb="2">
      <t>ダンシ</t>
    </rPh>
    <phoneticPr fontId="11"/>
  </si>
  <si>
    <t>女子ダブルス５</t>
    <rPh sb="0" eb="2">
      <t>ジョシ</t>
    </rPh>
    <phoneticPr fontId="11"/>
  </si>
  <si>
    <t>女子ダブルス６</t>
    <rPh sb="0" eb="2">
      <t>ジョシ</t>
    </rPh>
    <phoneticPr fontId="11"/>
  </si>
  <si>
    <t>推１</t>
    <rPh sb="0" eb="1">
      <t>スイ</t>
    </rPh>
    <phoneticPr fontId="6"/>
  </si>
  <si>
    <t>推２</t>
    <rPh sb="0" eb="1">
      <t>スイ</t>
    </rPh>
    <phoneticPr fontId="6"/>
  </si>
  <si>
    <t>推３</t>
    <rPh sb="0" eb="1">
      <t>スイ</t>
    </rPh>
    <phoneticPr fontId="6"/>
  </si>
  <si>
    <t>推４</t>
    <rPh sb="0" eb="1">
      <t>スイ</t>
    </rPh>
    <phoneticPr fontId="6"/>
  </si>
  <si>
    <t>推１</t>
    <rPh sb="0" eb="1">
      <t>スイ</t>
    </rPh>
    <phoneticPr fontId="17"/>
  </si>
  <si>
    <t>推２</t>
    <rPh sb="0" eb="1">
      <t>スイ</t>
    </rPh>
    <phoneticPr fontId="17"/>
  </si>
  <si>
    <t>推３</t>
    <rPh sb="0" eb="1">
      <t>スイ</t>
    </rPh>
    <phoneticPr fontId="17"/>
  </si>
  <si>
    <t>推４</t>
    <rPh sb="0" eb="1">
      <t>スイ</t>
    </rPh>
    <phoneticPr fontId="17"/>
  </si>
  <si>
    <t>男子単ランキング</t>
    <rPh sb="0" eb="2">
      <t>ダンシ</t>
    </rPh>
    <rPh sb="2" eb="3">
      <t>タン</t>
    </rPh>
    <phoneticPr fontId="20"/>
  </si>
  <si>
    <t>女子単ランキング</t>
    <rPh sb="0" eb="2">
      <t>ジョシ</t>
    </rPh>
    <rPh sb="2" eb="3">
      <t>タン</t>
    </rPh>
    <phoneticPr fontId="20"/>
  </si>
  <si>
    <t>※推薦の選手は入力しなくて良いです。</t>
    <rPh sb="1" eb="3">
      <t>スイセン</t>
    </rPh>
    <rPh sb="4" eb="6">
      <t>センシュ</t>
    </rPh>
    <rPh sb="7" eb="9">
      <t>ニュウリョク</t>
    </rPh>
    <rPh sb="13" eb="14">
      <t>ヨ</t>
    </rPh>
    <phoneticPr fontId="20"/>
  </si>
  <si>
    <t>↓この数字を左の表の黄色のセルに入力してください。</t>
    <rPh sb="3" eb="5">
      <t>スウジ</t>
    </rPh>
    <rPh sb="6" eb="7">
      <t>ヒダリ</t>
    </rPh>
    <rPh sb="8" eb="9">
      <t>ヒョウ</t>
    </rPh>
    <rPh sb="10" eb="12">
      <t>キイロ</t>
    </rPh>
    <rPh sb="16" eb="18">
      <t>ニュウリョク</t>
    </rPh>
    <phoneticPr fontId="20"/>
  </si>
  <si>
    <t>女子単</t>
    <rPh sb="0" eb="2">
      <t>ジョシ</t>
    </rPh>
    <rPh sb="2" eb="3">
      <t>タン</t>
    </rPh>
    <phoneticPr fontId="20"/>
  </si>
  <si>
    <t>男子単</t>
    <rPh sb="0" eb="2">
      <t>ダンシ</t>
    </rPh>
    <rPh sb="2" eb="3">
      <t>タン</t>
    </rPh>
    <phoneticPr fontId="20"/>
  </si>
  <si>
    <t>男子複ランキング</t>
    <rPh sb="0" eb="2">
      <t>ダンシ</t>
    </rPh>
    <rPh sb="2" eb="3">
      <t>フク</t>
    </rPh>
    <phoneticPr fontId="20"/>
  </si>
  <si>
    <t>女子複ランキング</t>
    <rPh sb="0" eb="2">
      <t>ジョシ</t>
    </rPh>
    <rPh sb="2" eb="3">
      <t>フク</t>
    </rPh>
    <phoneticPr fontId="20"/>
  </si>
  <si>
    <t>男子複</t>
    <rPh sb="0" eb="2">
      <t>ダンシ</t>
    </rPh>
    <rPh sb="2" eb="3">
      <t>フク</t>
    </rPh>
    <phoneticPr fontId="20"/>
  </si>
  <si>
    <t>女子複</t>
    <rPh sb="0" eb="2">
      <t>ジョシ</t>
    </rPh>
    <rPh sb="2" eb="3">
      <t>フク</t>
    </rPh>
    <phoneticPr fontId="20"/>
  </si>
  <si>
    <t>※黄色のセルに右の表の数字をチームのランキング順に入力をしてください。</t>
    <rPh sb="1" eb="3">
      <t>キイロ</t>
    </rPh>
    <rPh sb="7" eb="8">
      <t>ミギ</t>
    </rPh>
    <rPh sb="9" eb="10">
      <t>ヒョウ</t>
    </rPh>
    <rPh sb="11" eb="13">
      <t>スウジ</t>
    </rPh>
    <rPh sb="23" eb="24">
      <t>ジュン</t>
    </rPh>
    <rPh sb="25" eb="27">
      <t>ニュウリョク</t>
    </rPh>
    <phoneticPr fontId="20"/>
  </si>
  <si>
    <t>※このランキングは組み合わせ会の際に参考にさせていただきます。</t>
    <rPh sb="9" eb="10">
      <t>ク</t>
    </rPh>
    <rPh sb="11" eb="12">
      <t>ア</t>
    </rPh>
    <rPh sb="14" eb="15">
      <t>カイ</t>
    </rPh>
    <rPh sb="16" eb="17">
      <t>サイ</t>
    </rPh>
    <rPh sb="18" eb="20">
      <t>サンコウ</t>
    </rPh>
    <phoneticPr fontId="20"/>
  </si>
  <si>
    <t>※このシートは郵送で送っていただかなくて結構です。</t>
    <rPh sb="7" eb="9">
      <t>ユウソウ</t>
    </rPh>
    <rPh sb="10" eb="11">
      <t>オク</t>
    </rPh>
    <rPh sb="20" eb="22">
      <t>ケッコウ</t>
    </rPh>
    <phoneticPr fontId="20"/>
  </si>
  <si>
    <t>チーム名</t>
    <rPh sb="3" eb="4">
      <t>メイ</t>
    </rPh>
    <phoneticPr fontId="20"/>
  </si>
  <si>
    <t>参加費単　１０００円×</t>
    <rPh sb="0" eb="3">
      <t>サンカヒ</t>
    </rPh>
    <rPh sb="3" eb="4">
      <t>タン</t>
    </rPh>
    <rPh sb="9" eb="10">
      <t>エン</t>
    </rPh>
    <phoneticPr fontId="11"/>
  </si>
  <si>
    <t>参加費複　２０００円×</t>
    <rPh sb="0" eb="3">
      <t>サンカヒ</t>
    </rPh>
    <rPh sb="3" eb="4">
      <t>フク</t>
    </rPh>
    <rPh sb="9" eb="10">
      <t>エン</t>
    </rPh>
    <phoneticPr fontId="11"/>
  </si>
  <si>
    <t>※出場数とあっているか、必ずご確認ください。</t>
    <rPh sb="1" eb="3">
      <t>シュツジョウ</t>
    </rPh>
    <rPh sb="3" eb="4">
      <t>スウ</t>
    </rPh>
    <rPh sb="12" eb="13">
      <t>カナラ</t>
    </rPh>
    <rPh sb="15" eb="17">
      <t>カクニン</t>
    </rPh>
    <phoneticPr fontId="6"/>
  </si>
  <si>
    <t>略称</t>
    <rPh sb="0" eb="2">
      <t>リャクショウ</t>
    </rPh>
    <phoneticPr fontId="2"/>
  </si>
  <si>
    <t>愛知県大府市桃山町三丁目216 大府中学校</t>
  </si>
  <si>
    <t>愛知県大府市長草町車池11 大府西中学校</t>
  </si>
  <si>
    <t>愛知県大府市東新町3-3-1 大府北中学校</t>
  </si>
  <si>
    <t>愛知県大府市馬池町3-21 大府南中学校</t>
  </si>
  <si>
    <t>愛知県知多郡阿久比町卵坂半田ヶ峯1 阿久比中学校</t>
  </si>
  <si>
    <t>愛知県半田市岩滑東町5-80 半田中学校</t>
  </si>
  <si>
    <t>愛知県半田市昭和町3-8 成岩中学校</t>
  </si>
  <si>
    <t>愛知県半田市大池町3-1 乙川中学校</t>
  </si>
  <si>
    <t>愛知県知多郡武豊町中根4-5 武豊中学校</t>
  </si>
  <si>
    <t>愛知県常滑市二ノ田15-14 常滑中学校</t>
    <rPh sb="6" eb="7">
      <t>ニ</t>
    </rPh>
    <rPh sb="8" eb="9">
      <t>タ</t>
    </rPh>
    <rPh sb="15" eb="17">
      <t>トコナメ</t>
    </rPh>
    <phoneticPr fontId="1"/>
  </si>
  <si>
    <t>愛知県名古屋市名東区小池町66 藤森中学校</t>
  </si>
  <si>
    <t>愛知県名古屋市守山区松坂町116-1 守山北中学校</t>
    <rPh sb="0" eb="3">
      <t>アイチケン</t>
    </rPh>
    <rPh sb="3" eb="7">
      <t>ナゴヤシ</t>
    </rPh>
    <rPh sb="7" eb="10">
      <t>モリヤマク</t>
    </rPh>
    <rPh sb="10" eb="12">
      <t>マツサカ</t>
    </rPh>
    <rPh sb="12" eb="13">
      <t>チョウ</t>
    </rPh>
    <rPh sb="19" eb="21">
      <t>モリヤマ</t>
    </rPh>
    <rPh sb="21" eb="22">
      <t>キタ</t>
    </rPh>
    <phoneticPr fontId="2"/>
  </si>
  <si>
    <t>愛知県名古屋市緑区鎌倉台2-402 鎌倉台中学校</t>
  </si>
  <si>
    <t>愛知県名古屋市名東区丁田町33　猪高中学校</t>
  </si>
  <si>
    <t>愛知県名古屋市名東区勢子坊3-801 高針台中学校</t>
  </si>
  <si>
    <t>愛知県名古屋市緑区有松町桶狭間高根39-83 有松中学校</t>
    <rPh sb="0" eb="3">
      <t>アイチケン</t>
    </rPh>
    <rPh sb="3" eb="7">
      <t>ナゴヤシ</t>
    </rPh>
    <rPh sb="7" eb="9">
      <t>ミドリク</t>
    </rPh>
    <rPh sb="9" eb="12">
      <t>アリマツチョウ</t>
    </rPh>
    <rPh sb="12" eb="15">
      <t>オケハザマ</t>
    </rPh>
    <rPh sb="15" eb="17">
      <t>タカネ</t>
    </rPh>
    <rPh sb="23" eb="25">
      <t>アリマツ</t>
    </rPh>
    <phoneticPr fontId="2"/>
  </si>
  <si>
    <t>愛知県名古屋市千種区若水二丁目6-1 若水中学校</t>
    <rPh sb="0" eb="3">
      <t>アイチケン</t>
    </rPh>
    <rPh sb="3" eb="7">
      <t>ナゴヤシ</t>
    </rPh>
    <rPh sb="7" eb="10">
      <t>チクサク</t>
    </rPh>
    <rPh sb="10" eb="12">
      <t>ワカミズ</t>
    </rPh>
    <rPh sb="12" eb="15">
      <t>ニチョウメ</t>
    </rPh>
    <rPh sb="19" eb="21">
      <t>ワカミズ</t>
    </rPh>
    <phoneticPr fontId="2"/>
  </si>
  <si>
    <t>愛知県豊川市国府町岡本24-2 西部中学校</t>
  </si>
  <si>
    <t>愛知県豊橋市西幸町浜地328 高師台中学校</t>
  </si>
  <si>
    <t>愛知県豊橋市植田町字的場50 南稜中学校</t>
  </si>
  <si>
    <t>愛知県岡崎市山綱町中柴51 東海中学校</t>
  </si>
  <si>
    <t xml:space="preserve">愛知県岡崎市東大友町塚本57-3　矢作北中学校 </t>
  </si>
  <si>
    <t>愛知県西尾市今川町土井堀1 西尾中学校</t>
  </si>
  <si>
    <t>愛知県西尾市平坂町吉山1-1 平坂中学校</t>
  </si>
  <si>
    <t>愛知県春日井市王子町４番地 春日井中部中学校</t>
    <rPh sb="0" eb="3">
      <t>アイチケン</t>
    </rPh>
    <rPh sb="3" eb="7">
      <t>カスガイシ</t>
    </rPh>
    <rPh sb="7" eb="9">
      <t>オウジ</t>
    </rPh>
    <rPh sb="9" eb="10">
      <t>チョウ</t>
    </rPh>
    <rPh sb="11" eb="13">
      <t>バンチ</t>
    </rPh>
    <rPh sb="14" eb="17">
      <t>カスガイ</t>
    </rPh>
    <rPh sb="17" eb="19">
      <t>チュウブ</t>
    </rPh>
    <phoneticPr fontId="2"/>
  </si>
  <si>
    <t>愛知県春日井市篠木町6-1315-1 東部中学校</t>
    <rPh sb="0" eb="3">
      <t>アイチケン</t>
    </rPh>
    <rPh sb="3" eb="7">
      <t>カスガイシ</t>
    </rPh>
    <rPh sb="7" eb="10">
      <t>シノギチョウ</t>
    </rPh>
    <rPh sb="19" eb="21">
      <t>トウブ</t>
    </rPh>
    <phoneticPr fontId="2"/>
  </si>
  <si>
    <t>愛知県春日井市下市場町1-2-3 南城中学校</t>
  </si>
  <si>
    <t>愛知県春日井市西山町3-8-8 松原中学校</t>
  </si>
  <si>
    <t>愛知県春日井市岩成台8-2 岩成台中学校</t>
  </si>
  <si>
    <t>愛知県春日井市柏原町5-375 柏原中学校</t>
    <rPh sb="7" eb="9">
      <t>カシハラ</t>
    </rPh>
    <rPh sb="16" eb="18">
      <t>カシハラ</t>
    </rPh>
    <phoneticPr fontId="1"/>
  </si>
  <si>
    <t>愛知県小牧市桃ヶ丘二丁目1 桃陵中学校</t>
    <rPh sb="0" eb="3">
      <t>アイチケン</t>
    </rPh>
    <rPh sb="3" eb="6">
      <t>コマキシ</t>
    </rPh>
    <rPh sb="6" eb="7">
      <t>モモ</t>
    </rPh>
    <rPh sb="8" eb="9">
      <t>オカ</t>
    </rPh>
    <rPh sb="9" eb="12">
      <t>ニチョウメ</t>
    </rPh>
    <rPh sb="14" eb="15">
      <t>モモ</t>
    </rPh>
    <rPh sb="15" eb="16">
      <t>リョウ</t>
    </rPh>
    <phoneticPr fontId="1"/>
  </si>
  <si>
    <t>愛知県名古屋市千種区桜が丘23 愛知淑徳中学校</t>
  </si>
  <si>
    <t>愛知県名古屋市千種区不老町 名古屋大学教育学部附属中学校</t>
  </si>
  <si>
    <t>愛知県名古屋市千種区若水3-2-12 愛工大附属中学校</t>
  </si>
  <si>
    <t>愛知県名古屋市東区筒井1-2-35 東海中学校</t>
  </si>
  <si>
    <t>愛知県名古屋市千種区山添町2-2 椙山女学園中学校</t>
  </si>
  <si>
    <t>愛知県瀬戸市せいれい町2 聖霊中学校</t>
  </si>
  <si>
    <t>愛知県名古屋市東区砂田橋2-1-58 名古屋中学校</t>
  </si>
  <si>
    <t>東海市立加木屋中学校</t>
    <rPh sb="0" eb="4">
      <t>トウカイシリツ</t>
    </rPh>
    <rPh sb="4" eb="7">
      <t>カギヤ</t>
    </rPh>
    <rPh sb="7" eb="10">
      <t>チュウガッコウ</t>
    </rPh>
    <phoneticPr fontId="1"/>
  </si>
  <si>
    <t>知多市立旭南中学校</t>
    <rPh sb="0" eb="4">
      <t>チタシリツ</t>
    </rPh>
    <rPh sb="4" eb="6">
      <t>キョクナン</t>
    </rPh>
    <rPh sb="6" eb="7">
      <t>チュウ</t>
    </rPh>
    <rPh sb="7" eb="9">
      <t>ガッコウ</t>
    </rPh>
    <phoneticPr fontId="1"/>
  </si>
  <si>
    <t>名古屋市立港北中学校</t>
  </si>
  <si>
    <t>名古屋市立守山中学校</t>
    <rPh sb="0" eb="5">
      <t>ナゴヤシリツ</t>
    </rPh>
    <rPh sb="5" eb="7">
      <t>モリヤマ</t>
    </rPh>
    <rPh sb="7" eb="10">
      <t>チュウガッコウ</t>
    </rPh>
    <phoneticPr fontId="6"/>
  </si>
  <si>
    <t>名古屋市立守山東中学校</t>
    <rPh sb="0" eb="5">
      <t>ナゴヤシリツ</t>
    </rPh>
    <rPh sb="5" eb="7">
      <t>モリヤマ</t>
    </rPh>
    <rPh sb="7" eb="8">
      <t>ヒガシ</t>
    </rPh>
    <rPh sb="8" eb="11">
      <t>チュウガッコウ</t>
    </rPh>
    <phoneticPr fontId="6"/>
  </si>
  <si>
    <t>名古屋市立原中学校</t>
    <rPh sb="0" eb="3">
      <t>ナゴヤ</t>
    </rPh>
    <rPh sb="3" eb="5">
      <t>シリツ</t>
    </rPh>
    <rPh sb="5" eb="6">
      <t>ハラ</t>
    </rPh>
    <rPh sb="6" eb="9">
      <t>チュウガッコウ</t>
    </rPh>
    <phoneticPr fontId="6"/>
  </si>
  <si>
    <t>名古屋市立猪子石中学校</t>
  </si>
  <si>
    <t>名古屋市立神丘中学校</t>
    <rPh sb="0" eb="3">
      <t>ナゴヤ</t>
    </rPh>
    <rPh sb="3" eb="5">
      <t>シリツ</t>
    </rPh>
    <rPh sb="5" eb="6">
      <t>カミ</t>
    </rPh>
    <rPh sb="6" eb="7">
      <t>オカ</t>
    </rPh>
    <rPh sb="7" eb="10">
      <t>チュウガッコウ</t>
    </rPh>
    <phoneticPr fontId="1"/>
  </si>
  <si>
    <t>豊川市立中部中学校</t>
  </si>
  <si>
    <t>豊橋市立本郷中学校</t>
  </si>
  <si>
    <t>岡崎市立六ッ美北中学校</t>
  </si>
  <si>
    <t>岡崎市立竜海中学校</t>
  </si>
  <si>
    <t>西尾市立東部中学校</t>
    <rPh sb="0" eb="2">
      <t>ニシオ</t>
    </rPh>
    <rPh sb="2" eb="4">
      <t>シリツ</t>
    </rPh>
    <rPh sb="4" eb="6">
      <t>トウブ</t>
    </rPh>
    <rPh sb="6" eb="9">
      <t>チュウガッコウ</t>
    </rPh>
    <phoneticPr fontId="1"/>
  </si>
  <si>
    <t>蒲郡市立蒲郡中学校</t>
    <rPh sb="0" eb="4">
      <t>ガマゴオリシリツ</t>
    </rPh>
    <rPh sb="4" eb="6">
      <t>ガマゴオリ</t>
    </rPh>
    <rPh sb="6" eb="9">
      <t>チュウガッコウ</t>
    </rPh>
    <phoneticPr fontId="6"/>
  </si>
  <si>
    <t>蒲郡市立大塚中学校</t>
  </si>
  <si>
    <t>長久手市立北中学校</t>
  </si>
  <si>
    <t>長久手市立長久手中学校</t>
    <rPh sb="0" eb="3">
      <t>ナガクテ</t>
    </rPh>
    <rPh sb="3" eb="5">
      <t>シリツ</t>
    </rPh>
    <rPh sb="5" eb="8">
      <t>ナガクテ</t>
    </rPh>
    <rPh sb="8" eb="11">
      <t>チュウガッコウ</t>
    </rPh>
    <phoneticPr fontId="6"/>
  </si>
  <si>
    <t>小牧市立岩崎中学校</t>
    <rPh sb="0" eb="4">
      <t>コマキシリツ</t>
    </rPh>
    <rPh sb="4" eb="6">
      <t>イワサキ</t>
    </rPh>
    <rPh sb="6" eb="9">
      <t>チュウガッコウ</t>
    </rPh>
    <phoneticPr fontId="6"/>
  </si>
  <si>
    <t>小牧市立篠岡中学校</t>
    <rPh sb="0" eb="3">
      <t>コマキシ</t>
    </rPh>
    <rPh sb="3" eb="4">
      <t>リツ</t>
    </rPh>
    <phoneticPr fontId="1"/>
  </si>
  <si>
    <t>春日井市立石尾台中学校</t>
    <rPh sb="0" eb="5">
      <t>カスガイシリツ</t>
    </rPh>
    <rPh sb="5" eb="8">
      <t>イシオダイ</t>
    </rPh>
    <rPh sb="8" eb="11">
      <t>チュウガッコウ</t>
    </rPh>
    <phoneticPr fontId="6"/>
  </si>
  <si>
    <t>春日井市立高蔵寺中学校</t>
  </si>
  <si>
    <t>尾張旭市立旭中学校</t>
    <rPh sb="0" eb="3">
      <t>オワリアサヒ</t>
    </rPh>
    <rPh sb="3" eb="5">
      <t>シリツ</t>
    </rPh>
    <rPh sb="5" eb="6">
      <t>アサヒ</t>
    </rPh>
    <rPh sb="6" eb="9">
      <t>チュウガッコウ</t>
    </rPh>
    <phoneticPr fontId="6"/>
  </si>
  <si>
    <t>愛西市立佐織西中学校</t>
  </si>
  <si>
    <t>瀬戸市立南山中学校</t>
  </si>
  <si>
    <t>瀬戸市立水野中学校</t>
    <rPh sb="0" eb="3">
      <t>セトシ</t>
    </rPh>
    <rPh sb="3" eb="4">
      <t>リツ</t>
    </rPh>
    <phoneticPr fontId="2"/>
  </si>
  <si>
    <t>瀬戸市立幡山中学校</t>
    <rPh sb="0" eb="3">
      <t>セトシ</t>
    </rPh>
    <rPh sb="3" eb="4">
      <t>リツ</t>
    </rPh>
    <phoneticPr fontId="2"/>
  </si>
  <si>
    <t>桜丘中学校</t>
    <rPh sb="0" eb="1">
      <t>サクラ</t>
    </rPh>
    <rPh sb="1" eb="2">
      <t>オカ</t>
    </rPh>
    <rPh sb="2" eb="5">
      <t>チュウガッコウ</t>
    </rPh>
    <phoneticPr fontId="1"/>
  </si>
  <si>
    <t>【入力シート】（印刷は「県中学生大会印刷シート」で行ってください）</t>
  </si>
  <si>
    <t>第42回愛知県中学生新人バドミントン大会申込書</t>
    <rPh sb="0" eb="1">
      <t>ダイ</t>
    </rPh>
    <rPh sb="3" eb="4">
      <t>カイ</t>
    </rPh>
    <rPh sb="4" eb="7">
      <t>アイチケン</t>
    </rPh>
    <rPh sb="7" eb="10">
      <t>チュウガクセイ</t>
    </rPh>
    <rPh sb="10" eb="12">
      <t>シンジン</t>
    </rPh>
    <rPh sb="18" eb="20">
      <t>タイカイ</t>
    </rPh>
    <rPh sb="20" eb="22">
      <t>モウシコ</t>
    </rPh>
    <rPh sb="22" eb="23">
      <t>ショ</t>
    </rPh>
    <phoneticPr fontId="5"/>
  </si>
  <si>
    <t>【クラブチーム用入力シート】（印刷は「クラブチーム用印刷シート」で行ってください）</t>
  </si>
  <si>
    <t>大　府</t>
    <rPh sb="0" eb="1">
      <t>ダイ</t>
    </rPh>
    <rPh sb="2" eb="3">
      <t>フ</t>
    </rPh>
    <phoneticPr fontId="2"/>
  </si>
  <si>
    <t>大府西</t>
    <rPh sb="0" eb="2">
      <t>オオブ</t>
    </rPh>
    <rPh sb="2" eb="3">
      <t>ニシ</t>
    </rPh>
    <phoneticPr fontId="2"/>
  </si>
  <si>
    <t>大府北</t>
    <rPh sb="0" eb="2">
      <t>オオブ</t>
    </rPh>
    <rPh sb="2" eb="3">
      <t>キタ</t>
    </rPh>
    <phoneticPr fontId="2"/>
  </si>
  <si>
    <t>大府南</t>
    <rPh sb="0" eb="2">
      <t>オオブ</t>
    </rPh>
    <rPh sb="2" eb="3">
      <t>ミナミ</t>
    </rPh>
    <phoneticPr fontId="2"/>
  </si>
  <si>
    <t>阿久比</t>
    <rPh sb="0" eb="3">
      <t>アグイ</t>
    </rPh>
    <phoneticPr fontId="2"/>
  </si>
  <si>
    <t>半　田</t>
    <rPh sb="0" eb="1">
      <t>ハン</t>
    </rPh>
    <rPh sb="2" eb="3">
      <t>タ</t>
    </rPh>
    <phoneticPr fontId="2"/>
  </si>
  <si>
    <t>乙　川</t>
    <rPh sb="0" eb="1">
      <t>オツ</t>
    </rPh>
    <rPh sb="2" eb="3">
      <t>カワ</t>
    </rPh>
    <phoneticPr fontId="2"/>
  </si>
  <si>
    <t>成　岩</t>
    <rPh sb="0" eb="1">
      <t>シゲル</t>
    </rPh>
    <rPh sb="2" eb="3">
      <t>イワ</t>
    </rPh>
    <phoneticPr fontId="2"/>
  </si>
  <si>
    <t>武　豊</t>
    <rPh sb="0" eb="1">
      <t>タケシ</t>
    </rPh>
    <rPh sb="2" eb="3">
      <t>ユタカ</t>
    </rPh>
    <phoneticPr fontId="2"/>
  </si>
  <si>
    <t>鬼　崎</t>
    <rPh sb="0" eb="1">
      <t>オニ</t>
    </rPh>
    <rPh sb="2" eb="3">
      <t>ザキ</t>
    </rPh>
    <phoneticPr fontId="2"/>
  </si>
  <si>
    <t>旭　南</t>
  </si>
  <si>
    <t>常　滑</t>
    <rPh sb="0" eb="1">
      <t>ツネ</t>
    </rPh>
    <rPh sb="2" eb="3">
      <t>ヌメ</t>
    </rPh>
    <phoneticPr fontId="2"/>
  </si>
  <si>
    <t>加木屋</t>
    <rPh sb="0" eb="3">
      <t>カギヤ</t>
    </rPh>
    <phoneticPr fontId="2"/>
  </si>
  <si>
    <t>東海市加木屋町西御獄18番地の1</t>
  </si>
  <si>
    <t>知多市金沢字中向山１３２</t>
    <rPh sb="0" eb="3">
      <t>チタシ</t>
    </rPh>
    <rPh sb="3" eb="5">
      <t>カナザワ</t>
    </rPh>
    <rPh sb="5" eb="6">
      <t>アザ</t>
    </rPh>
    <rPh sb="6" eb="7">
      <t>ナカ</t>
    </rPh>
    <rPh sb="7" eb="9">
      <t>ムカイヤマ</t>
    </rPh>
    <phoneticPr fontId="2"/>
  </si>
  <si>
    <t>萩　山</t>
    <rPh sb="0" eb="1">
      <t>ハギ</t>
    </rPh>
    <rPh sb="2" eb="3">
      <t>ヤマ</t>
    </rPh>
    <phoneticPr fontId="2"/>
  </si>
  <si>
    <t>藤　森</t>
    <rPh sb="0" eb="1">
      <t>フジ</t>
    </rPh>
    <rPh sb="2" eb="3">
      <t>モリ</t>
    </rPh>
    <phoneticPr fontId="2"/>
  </si>
  <si>
    <t>守山北</t>
    <rPh sb="0" eb="2">
      <t>モリヤマ</t>
    </rPh>
    <rPh sb="2" eb="3">
      <t>キタ</t>
    </rPh>
    <phoneticPr fontId="2"/>
  </si>
  <si>
    <t>鎌倉台</t>
    <rPh sb="0" eb="2">
      <t>カマクラ</t>
    </rPh>
    <rPh sb="2" eb="3">
      <t>ダイ</t>
    </rPh>
    <phoneticPr fontId="2"/>
  </si>
  <si>
    <t>猪　高</t>
    <rPh sb="0" eb="1">
      <t>イノシシ</t>
    </rPh>
    <rPh sb="2" eb="3">
      <t>タカ</t>
    </rPh>
    <phoneticPr fontId="2"/>
  </si>
  <si>
    <t>高針台</t>
    <rPh sb="0" eb="3">
      <t>タカバリダイ</t>
    </rPh>
    <phoneticPr fontId="2"/>
  </si>
  <si>
    <t>有　松</t>
    <rPh sb="0" eb="1">
      <t>ユウ</t>
    </rPh>
    <rPh sb="2" eb="3">
      <t>マツ</t>
    </rPh>
    <phoneticPr fontId="2"/>
  </si>
  <si>
    <t>若　水</t>
    <rPh sb="0" eb="1">
      <t>ワカ</t>
    </rPh>
    <rPh sb="2" eb="3">
      <t>ミズ</t>
    </rPh>
    <phoneticPr fontId="2"/>
  </si>
  <si>
    <t>港　北</t>
    <rPh sb="0" eb="1">
      <t>ミナト</t>
    </rPh>
    <rPh sb="2" eb="3">
      <t>キタ</t>
    </rPh>
    <phoneticPr fontId="2"/>
  </si>
  <si>
    <t>　原　</t>
    <rPh sb="1" eb="2">
      <t>ハラ</t>
    </rPh>
    <phoneticPr fontId="2"/>
  </si>
  <si>
    <t>猪子石</t>
    <rPh sb="0" eb="3">
      <t>イノコイシ</t>
    </rPh>
    <phoneticPr fontId="2"/>
  </si>
  <si>
    <t>守　山</t>
    <rPh sb="0" eb="1">
      <t>マモル</t>
    </rPh>
    <rPh sb="2" eb="3">
      <t>ヤマ</t>
    </rPh>
    <phoneticPr fontId="2"/>
  </si>
  <si>
    <t>守山東</t>
    <rPh sb="0" eb="2">
      <t>モリヤマ</t>
    </rPh>
    <rPh sb="2" eb="3">
      <t>ヒガシ</t>
    </rPh>
    <phoneticPr fontId="2"/>
  </si>
  <si>
    <t>神　丘</t>
    <rPh sb="0" eb="1">
      <t>カミ</t>
    </rPh>
    <rPh sb="2" eb="3">
      <t>オカ</t>
    </rPh>
    <phoneticPr fontId="2"/>
  </si>
  <si>
    <t>455-0067</t>
  </si>
  <si>
    <t>愛知県名古屋市港区港北町2丁目1番地　港北中学校</t>
    <rPh sb="0" eb="3">
      <t>アイチケン</t>
    </rPh>
    <rPh sb="3" eb="7">
      <t>ナゴヤシ</t>
    </rPh>
    <rPh sb="7" eb="9">
      <t>ミナトク</t>
    </rPh>
    <rPh sb="9" eb="12">
      <t>コウホクチョウ</t>
    </rPh>
    <rPh sb="13" eb="15">
      <t>チョウメ</t>
    </rPh>
    <rPh sb="16" eb="18">
      <t>バンチ</t>
    </rPh>
    <rPh sb="19" eb="21">
      <t>コウホク</t>
    </rPh>
    <rPh sb="21" eb="24">
      <t>チュウガッコウ</t>
    </rPh>
    <phoneticPr fontId="2"/>
  </si>
  <si>
    <t>名古屋市守山区大屋敷１３－６３</t>
  </si>
  <si>
    <t>名古屋市守山区小幡5丁目7番3号</t>
  </si>
  <si>
    <t>名古屋市名東区神丘町１－１８</t>
    <phoneticPr fontId="2"/>
  </si>
  <si>
    <t>442-0862</t>
  </si>
  <si>
    <t>愛知県豊川市市田町西浦41中部中学校内</t>
    <rPh sb="0" eb="3">
      <t>アイチケン</t>
    </rPh>
    <rPh sb="6" eb="8">
      <t>イチダ</t>
    </rPh>
    <rPh sb="8" eb="9">
      <t>チョウ</t>
    </rPh>
    <rPh sb="9" eb="11">
      <t>ニシウラ</t>
    </rPh>
    <rPh sb="13" eb="15">
      <t>チュウブ</t>
    </rPh>
    <rPh sb="15" eb="18">
      <t>チュウガッコウ</t>
    </rPh>
    <rPh sb="18" eb="19">
      <t>ナイ</t>
    </rPh>
    <phoneticPr fontId="2"/>
  </si>
  <si>
    <t>豊川南部</t>
    <rPh sb="0" eb="2">
      <t>トヨカワ</t>
    </rPh>
    <rPh sb="2" eb="4">
      <t>ナンブ</t>
    </rPh>
    <phoneticPr fontId="2"/>
  </si>
  <si>
    <t>豊川西部</t>
    <rPh sb="0" eb="2">
      <t>トヨカワ</t>
    </rPh>
    <rPh sb="2" eb="4">
      <t>セイブ</t>
    </rPh>
    <phoneticPr fontId="2"/>
  </si>
  <si>
    <t>高師台</t>
    <rPh sb="0" eb="1">
      <t>タカ</t>
    </rPh>
    <rPh sb="1" eb="2">
      <t>シ</t>
    </rPh>
    <rPh sb="2" eb="3">
      <t>ダイ</t>
    </rPh>
    <phoneticPr fontId="2"/>
  </si>
  <si>
    <t>豊橋南陵</t>
    <rPh sb="0" eb="2">
      <t>トヨハシ</t>
    </rPh>
    <rPh sb="2" eb="4">
      <t>ナンリョウ</t>
    </rPh>
    <phoneticPr fontId="2"/>
  </si>
  <si>
    <t>章　南</t>
    <rPh sb="0" eb="1">
      <t>ショウ</t>
    </rPh>
    <rPh sb="2" eb="3">
      <t>ナン</t>
    </rPh>
    <phoneticPr fontId="2"/>
  </si>
  <si>
    <t>岡崎東海</t>
    <rPh sb="0" eb="2">
      <t>オカザキ</t>
    </rPh>
    <rPh sb="2" eb="4">
      <t>トウカイ</t>
    </rPh>
    <phoneticPr fontId="2"/>
  </si>
  <si>
    <t>六ツ美</t>
    <rPh sb="0" eb="1">
      <t>ム</t>
    </rPh>
    <rPh sb="2" eb="3">
      <t>ミ</t>
    </rPh>
    <phoneticPr fontId="2"/>
  </si>
  <si>
    <t>豊川中部</t>
    <rPh sb="0" eb="2">
      <t>トヨカワ</t>
    </rPh>
    <rPh sb="2" eb="4">
      <t>チュウブ</t>
    </rPh>
    <phoneticPr fontId="2"/>
  </si>
  <si>
    <t>本　郷</t>
    <rPh sb="0" eb="1">
      <t>ホン</t>
    </rPh>
    <rPh sb="2" eb="3">
      <t>ゴウ</t>
    </rPh>
    <phoneticPr fontId="2"/>
  </si>
  <si>
    <t>六ツ美北</t>
    <rPh sb="0" eb="1">
      <t>ム</t>
    </rPh>
    <rPh sb="2" eb="3">
      <t>ミ</t>
    </rPh>
    <rPh sb="3" eb="4">
      <t>キタ</t>
    </rPh>
    <phoneticPr fontId="2"/>
  </si>
  <si>
    <t>矢作北</t>
    <rPh sb="0" eb="2">
      <t>ヤハギ</t>
    </rPh>
    <rPh sb="2" eb="3">
      <t>キタ</t>
    </rPh>
    <phoneticPr fontId="2"/>
  </si>
  <si>
    <t>竜　海</t>
    <rPh sb="0" eb="1">
      <t>リュウ</t>
    </rPh>
    <rPh sb="2" eb="3">
      <t>ウミ</t>
    </rPh>
    <phoneticPr fontId="2"/>
  </si>
  <si>
    <t>西尾東部</t>
    <rPh sb="0" eb="2">
      <t>ニシオ</t>
    </rPh>
    <rPh sb="2" eb="4">
      <t>トウブ</t>
    </rPh>
    <phoneticPr fontId="2"/>
  </si>
  <si>
    <t>西　尾</t>
    <rPh sb="0" eb="1">
      <t>ニシ</t>
    </rPh>
    <rPh sb="2" eb="3">
      <t>オ</t>
    </rPh>
    <phoneticPr fontId="2"/>
  </si>
  <si>
    <t>平　坂</t>
    <rPh sb="0" eb="1">
      <t>ヘイ</t>
    </rPh>
    <rPh sb="2" eb="3">
      <t>サカ</t>
    </rPh>
    <phoneticPr fontId="2"/>
  </si>
  <si>
    <t>鳳来</t>
    <rPh sb="0" eb="2">
      <t>ホウライ</t>
    </rPh>
    <phoneticPr fontId="2"/>
  </si>
  <si>
    <t>蒲　郡</t>
    <rPh sb="0" eb="1">
      <t>カバ</t>
    </rPh>
    <rPh sb="2" eb="3">
      <t>グン</t>
    </rPh>
    <phoneticPr fontId="2"/>
  </si>
  <si>
    <t>大　塚</t>
    <rPh sb="0" eb="1">
      <t>ダイ</t>
    </rPh>
    <rPh sb="2" eb="3">
      <t>ツカ</t>
    </rPh>
    <phoneticPr fontId="2"/>
  </si>
  <si>
    <t>愛知県豊橋市高師本郷町竹ノ内90-1</t>
    <phoneticPr fontId="2"/>
  </si>
  <si>
    <t>岡崎市井内町六反2番地</t>
    <phoneticPr fontId="2"/>
  </si>
  <si>
    <t>岡崎市明大寺町字栗林48-1</t>
    <phoneticPr fontId="2"/>
  </si>
  <si>
    <t>西尾市下永良町西後落２０</t>
    <phoneticPr fontId="2"/>
  </si>
  <si>
    <t>新城市長篠仲野１</t>
    <phoneticPr fontId="2"/>
  </si>
  <si>
    <t>愛知県蒲郡市新井町１３番地１８号</t>
    <phoneticPr fontId="2"/>
  </si>
  <si>
    <t>蒲郡市大塚町南向山5-3</t>
    <phoneticPr fontId="2"/>
  </si>
  <si>
    <t>春日井中部</t>
    <rPh sb="0" eb="3">
      <t>カスガイ</t>
    </rPh>
    <rPh sb="3" eb="5">
      <t>チュウブ</t>
    </rPh>
    <phoneticPr fontId="2"/>
  </si>
  <si>
    <t>春日井東部</t>
    <rPh sb="0" eb="3">
      <t>カスガイ</t>
    </rPh>
    <rPh sb="3" eb="5">
      <t>トウブ</t>
    </rPh>
    <phoneticPr fontId="2"/>
  </si>
  <si>
    <t>鷹　来</t>
    <rPh sb="0" eb="1">
      <t>タカ</t>
    </rPh>
    <rPh sb="2" eb="3">
      <t>ク</t>
    </rPh>
    <phoneticPr fontId="2"/>
  </si>
  <si>
    <t>南　城</t>
    <rPh sb="0" eb="1">
      <t>ミナミ</t>
    </rPh>
    <rPh sb="2" eb="3">
      <t>シロ</t>
    </rPh>
    <phoneticPr fontId="2"/>
  </si>
  <si>
    <t>松　原</t>
    <rPh sb="0" eb="1">
      <t>マツ</t>
    </rPh>
    <rPh sb="2" eb="3">
      <t>ハラ</t>
    </rPh>
    <phoneticPr fontId="2"/>
  </si>
  <si>
    <t>岩成台</t>
    <rPh sb="0" eb="3">
      <t>イワナリダイ</t>
    </rPh>
    <phoneticPr fontId="2"/>
  </si>
  <si>
    <t>柏　原</t>
    <rPh sb="0" eb="1">
      <t>カシワ</t>
    </rPh>
    <rPh sb="2" eb="3">
      <t>ハラ</t>
    </rPh>
    <phoneticPr fontId="2"/>
  </si>
  <si>
    <t>春日井西部</t>
    <rPh sb="0" eb="3">
      <t>カスガイ</t>
    </rPh>
    <rPh sb="3" eb="5">
      <t>セイブ</t>
    </rPh>
    <phoneticPr fontId="2"/>
  </si>
  <si>
    <t>石尾台</t>
    <rPh sb="0" eb="3">
      <t>イシオダイ</t>
    </rPh>
    <phoneticPr fontId="2"/>
  </si>
  <si>
    <t>高蔵寺</t>
    <rPh sb="0" eb="3">
      <t>コウゾウジ</t>
    </rPh>
    <phoneticPr fontId="2"/>
  </si>
  <si>
    <t>長久手北</t>
    <rPh sb="0" eb="3">
      <t>ナガクテ</t>
    </rPh>
    <rPh sb="3" eb="4">
      <t>キタ</t>
    </rPh>
    <phoneticPr fontId="2"/>
  </si>
  <si>
    <t>岩　崎</t>
    <rPh sb="0" eb="1">
      <t>ガン</t>
    </rPh>
    <rPh sb="2" eb="3">
      <t>ザキ</t>
    </rPh>
    <phoneticPr fontId="2"/>
  </si>
  <si>
    <t>篠　岡</t>
    <rPh sb="0" eb="1">
      <t>シノ</t>
    </rPh>
    <rPh sb="2" eb="3">
      <t>オカ</t>
    </rPh>
    <phoneticPr fontId="2"/>
  </si>
  <si>
    <t>桃　陵</t>
    <rPh sb="0" eb="1">
      <t>モモ</t>
    </rPh>
    <rPh sb="2" eb="3">
      <t>リョウ</t>
    </rPh>
    <phoneticPr fontId="2"/>
  </si>
  <si>
    <t>尾張旭東</t>
    <rPh sb="0" eb="3">
      <t>オワリアサヒ</t>
    </rPh>
    <rPh sb="3" eb="4">
      <t>ヒガシ</t>
    </rPh>
    <phoneticPr fontId="2"/>
  </si>
  <si>
    <t>　旭　</t>
    <phoneticPr fontId="2"/>
  </si>
  <si>
    <t>佐織西</t>
    <rPh sb="0" eb="2">
      <t>サオリ</t>
    </rPh>
    <rPh sb="2" eb="3">
      <t>ニシ</t>
    </rPh>
    <phoneticPr fontId="2"/>
  </si>
  <si>
    <t>瀬戸南山</t>
    <rPh sb="0" eb="2">
      <t>セト</t>
    </rPh>
    <rPh sb="2" eb="4">
      <t>ミナミヤマ</t>
    </rPh>
    <phoneticPr fontId="2"/>
  </si>
  <si>
    <t>幡　山</t>
    <rPh sb="0" eb="1">
      <t>ハタ</t>
    </rPh>
    <rPh sb="2" eb="3">
      <t>ヤマ</t>
    </rPh>
    <phoneticPr fontId="2"/>
  </si>
  <si>
    <t>水　野</t>
    <rPh sb="0" eb="1">
      <t>ミズ</t>
    </rPh>
    <rPh sb="2" eb="3">
      <t>ノ</t>
    </rPh>
    <phoneticPr fontId="2"/>
  </si>
  <si>
    <t>淑　徳</t>
    <rPh sb="0" eb="1">
      <t>シュク</t>
    </rPh>
    <rPh sb="2" eb="3">
      <t>トク</t>
    </rPh>
    <phoneticPr fontId="2"/>
  </si>
  <si>
    <t>名大附</t>
    <rPh sb="0" eb="2">
      <t>メイダイ</t>
    </rPh>
    <rPh sb="2" eb="3">
      <t>フ</t>
    </rPh>
    <phoneticPr fontId="2"/>
  </si>
  <si>
    <t>市　邨</t>
    <rPh sb="0" eb="1">
      <t>シ</t>
    </rPh>
    <rPh sb="2" eb="3">
      <t>ムラ</t>
    </rPh>
    <phoneticPr fontId="2"/>
  </si>
  <si>
    <t>愛工大附</t>
    <rPh sb="0" eb="1">
      <t>アイ</t>
    </rPh>
    <rPh sb="1" eb="3">
      <t>コウダイ</t>
    </rPh>
    <rPh sb="3" eb="4">
      <t>フ</t>
    </rPh>
    <phoneticPr fontId="2"/>
  </si>
  <si>
    <t>東　海</t>
    <rPh sb="0" eb="1">
      <t>ヒガシ</t>
    </rPh>
    <rPh sb="2" eb="3">
      <t>ウミ</t>
    </rPh>
    <phoneticPr fontId="2"/>
  </si>
  <si>
    <t>南　山</t>
    <rPh sb="0" eb="1">
      <t>ミナミ</t>
    </rPh>
    <rPh sb="2" eb="3">
      <t>ヤマ</t>
    </rPh>
    <phoneticPr fontId="2"/>
  </si>
  <si>
    <t>椙　山</t>
    <rPh sb="0" eb="1">
      <t>スギ</t>
    </rPh>
    <rPh sb="2" eb="3">
      <t>ヤマ</t>
    </rPh>
    <phoneticPr fontId="2"/>
  </si>
  <si>
    <t>聖　霊</t>
    <rPh sb="0" eb="1">
      <t>セイ</t>
    </rPh>
    <rPh sb="2" eb="3">
      <t>レイ</t>
    </rPh>
    <phoneticPr fontId="2"/>
  </si>
  <si>
    <t>名古屋</t>
    <rPh sb="0" eb="3">
      <t>ナゴヤ</t>
    </rPh>
    <phoneticPr fontId="2"/>
  </si>
  <si>
    <t>大　成</t>
    <rPh sb="0" eb="1">
      <t>ダイ</t>
    </rPh>
    <rPh sb="2" eb="3">
      <t>シゲル</t>
    </rPh>
    <phoneticPr fontId="2"/>
  </si>
  <si>
    <t>桜　丘</t>
    <rPh sb="0" eb="1">
      <t>サクラ</t>
    </rPh>
    <rPh sb="2" eb="3">
      <t>オカ</t>
    </rPh>
    <phoneticPr fontId="2"/>
  </si>
  <si>
    <t>豊橋市南牛川2丁目１－１１</t>
    <phoneticPr fontId="2"/>
  </si>
  <si>
    <t>参加費</t>
    <rPh sb="0" eb="3">
      <t>サンカヒ</t>
    </rPh>
    <phoneticPr fontId="6"/>
  </si>
  <si>
    <t>知多市立旭南中学校</t>
  </si>
  <si>
    <t>知多市金沢字中向山１３２</t>
  </si>
  <si>
    <t>竹内　圭佑</t>
    <rPh sb="0" eb="2">
      <t>タケウチ</t>
    </rPh>
    <rPh sb="3" eb="5">
      <t>ケイスケ</t>
    </rPh>
    <phoneticPr fontId="6"/>
  </si>
  <si>
    <t>旭　南</t>
    <rPh sb="0" eb="1">
      <t>アサヒ</t>
    </rPh>
    <rPh sb="2" eb="3">
      <t>ナン</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</si>
</sst>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000\-0000"/>
  </numFmts>
  <fonts count="35">
    <font>
      <sz val="11"/>
      <color theme="1"/>
      <name val="ＭＳ Ｐゴシック"/>
      <family val="3"/>
      <charset val="128"/>
      <scheme val="minor"/>
    </font>
    <font>
      <sz val="6"/>
      <name val="ＭＳ Ｐゴシック"/>
      <family val="3"/>
      <charset val="128"/>
    </font>
    <font>
      <sz val="6"/>
      <name val="ＭＳ Ｐゴシック"/>
      <family val="3"/>
      <charset val="128"/>
    </font>
    <font>
      <sz val="11"/>
      <name val="ＭＳ Ｐゴシック"/>
      <family val="3"/>
      <charset val="128"/>
    </font>
    <font>
      <sz val="10"/>
      <name val="ＭＳ Ｐゴシック"/>
      <family val="3"/>
      <charset val="128"/>
    </font>
    <font>
      <sz val="6"/>
      <name val="ＭＳ Ｐゴシック"/>
      <family val="3"/>
      <charset val="128"/>
    </font>
    <font>
      <sz val="6"/>
      <name val="ＭＳ Ｐゴシック"/>
      <family val="3"/>
      <charset val="128"/>
    </font>
    <font>
      <sz val="11"/>
      <color indexed="10"/>
      <name val="ＭＳ Ｐゴシック"/>
      <family val="3"/>
      <charset val="128"/>
    </font>
    <font>
      <b/>
      <sz val="11"/>
      <color indexed="8"/>
      <name val="ＭＳ Ｐゴシック"/>
      <family val="3"/>
      <charset val="128"/>
    </font>
    <font>
      <b/>
      <sz val="16"/>
      <color indexed="8"/>
      <name val="ＭＳ Ｐゴシック"/>
      <family val="3"/>
      <charset val="128"/>
    </font>
    <font>
      <sz val="14"/>
      <color indexed="10"/>
      <name val="ＤＨＰ特太ゴシック体"/>
      <family val="3"/>
      <charset val="128"/>
    </font>
    <font>
      <sz val="6"/>
      <name val="ＭＳ Ｐゴシック"/>
      <family val="3"/>
      <charset val="128"/>
    </font>
    <font>
      <b/>
      <sz val="11"/>
      <color indexed="10"/>
      <name val="ＭＳ Ｐゴシック"/>
      <family val="3"/>
      <charset val="128"/>
    </font>
    <font>
      <sz val="16"/>
      <color indexed="8"/>
      <name val="ＭＳ Ｐゴシック"/>
      <family val="3"/>
      <charset val="128"/>
    </font>
    <font>
      <u val="double"/>
      <sz val="14"/>
      <color indexed="10"/>
      <name val="ＤＨＰ特太ゴシック体"/>
      <family val="3"/>
      <charset val="128"/>
    </font>
    <font>
      <sz val="14"/>
      <color indexed="10"/>
      <name val="ＤＨＰ特太ゴシック体"/>
      <family val="3"/>
      <charset val="128"/>
    </font>
    <font>
      <sz val="14"/>
      <color indexed="8"/>
      <name val="ＭＳ Ｐゴシック"/>
      <family val="3"/>
      <charset val="128"/>
    </font>
    <font>
      <sz val="6"/>
      <name val="ＭＳ Ｐゴシック"/>
      <family val="3"/>
      <charset val="128"/>
    </font>
    <font>
      <b/>
      <sz val="12"/>
      <color indexed="10"/>
      <name val="ＭＳ Ｐゴシック"/>
      <family val="3"/>
      <charset val="128"/>
    </font>
    <font>
      <sz val="14"/>
      <color indexed="10"/>
      <name val="ＤＨＰ特太ゴシック体"/>
      <family val="3"/>
      <charset val="128"/>
    </font>
    <font>
      <sz val="6"/>
      <name val="ＭＳ Ｐゴシック"/>
      <family val="3"/>
      <charset val="128"/>
    </font>
    <font>
      <sz val="11"/>
      <color theme="1"/>
      <name val="ＭＳ Ｐゴシック"/>
      <family val="3"/>
      <charset val="128"/>
      <scheme val="minor"/>
    </font>
    <font>
      <sz val="11"/>
      <color rgb="FFFF0000"/>
      <name val="ＭＳ Ｐゴシック"/>
      <family val="3"/>
      <charset val="128"/>
      <scheme val="minor"/>
    </font>
    <font>
      <b/>
      <sz val="11"/>
      <color theme="1"/>
      <name val="ＭＳ Ｐゴシック"/>
      <family val="3"/>
      <charset val="128"/>
      <scheme val="minor"/>
    </font>
    <font>
      <b/>
      <sz val="12"/>
      <color theme="1"/>
      <name val="ＭＳ Ｐゴシック"/>
      <family val="3"/>
      <charset val="128"/>
      <scheme val="minor"/>
    </font>
    <font>
      <sz val="10"/>
      <color theme="1"/>
      <name val="ＭＳ Ｐゴシック"/>
      <family val="3"/>
      <charset val="128"/>
      <scheme val="minor"/>
    </font>
    <font>
      <sz val="10"/>
      <color rgb="FFFF0000"/>
      <name val="ＭＳ Ｐゴシック"/>
      <family val="3"/>
      <charset val="128"/>
      <scheme val="minor"/>
    </font>
    <font>
      <sz val="9"/>
      <color theme="1"/>
      <name val="ＭＳ Ｐゴシック"/>
      <family val="3"/>
      <charset val="128"/>
      <scheme val="minor"/>
    </font>
    <font>
      <sz val="8"/>
      <color theme="1"/>
      <name val="ＭＳ Ｐゴシック"/>
      <family val="3"/>
      <charset val="128"/>
      <scheme val="minor"/>
    </font>
    <font>
      <b/>
      <sz val="12"/>
      <color rgb="FFFF0000"/>
      <name val="ＭＳ Ｐゴシック"/>
      <family val="3"/>
      <charset val="128"/>
      <scheme val="minor"/>
    </font>
    <font>
      <sz val="6"/>
      <color theme="1"/>
      <name val="ＭＳ Ｐゴシック"/>
      <family val="3"/>
      <charset val="128"/>
      <scheme val="minor"/>
    </font>
    <font>
      <b/>
      <sz val="11"/>
      <color rgb="FFFF0000"/>
      <name val="ＭＳ Ｐゴシック"/>
      <family val="3"/>
      <charset val="128"/>
      <scheme val="minor"/>
    </font>
    <font>
      <sz val="16"/>
      <color rgb="FFFF0000"/>
      <name val="ＭＳ Ｐゴシック"/>
      <family val="3"/>
      <charset val="128"/>
      <scheme val="minor"/>
    </font>
    <font>
      <b/>
      <sz val="16"/>
      <color rgb="FFFF0000"/>
      <name val="ＭＳ Ｐゴシック"/>
      <family val="3"/>
      <charset val="128"/>
      <scheme val="minor"/>
    </font>
    <font>
      <sz val="11"/>
      <name val="ＭＳ Ｐゴシック"/>
      <family val="3"/>
      <charset val="128"/>
      <scheme val="minor"/>
    </font>
  </fonts>
  <fills count="10">
    <fill>
      <patternFill patternType="none"/>
    </fill>
    <fill>
      <patternFill patternType="gray125"/>
    </fill>
    <fill>
      <patternFill patternType="solid">
        <fgColor indexed="13"/>
        <bgColor indexed="64"/>
      </patternFill>
    </fill>
    <fill>
      <patternFill patternType="solid">
        <fgColor indexed="10"/>
        <bgColor indexed="64"/>
      </patternFill>
    </fill>
    <fill>
      <patternFill patternType="solid">
        <fgColor rgb="FFFFFF00"/>
        <bgColor indexed="64"/>
      </patternFill>
    </fill>
    <fill>
      <patternFill patternType="solid">
        <fgColor rgb="FFF1FC60"/>
        <bgColor indexed="64"/>
      </patternFill>
    </fill>
    <fill>
      <patternFill patternType="solid">
        <fgColor rgb="FFFFFF66"/>
        <bgColor indexed="64"/>
      </patternFill>
    </fill>
    <fill>
      <patternFill patternType="solid">
        <fgColor theme="3" tint="0.79998168889431442"/>
        <bgColor indexed="64"/>
      </patternFill>
    </fill>
    <fill>
      <patternFill patternType="solid">
        <fgColor theme="5" tint="0.79998168889431442"/>
        <bgColor indexed="64"/>
      </patternFill>
    </fill>
    <fill>
      <patternFill patternType="solid">
        <fgColor theme="0" tint="-0.14999847407452621"/>
        <bgColor indexed="64"/>
      </patternFill>
    </fill>
  </fills>
  <borders count="76">
    <border>
      <left/>
      <right/>
      <top/>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top style="thick">
        <color indexed="10"/>
      </top>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thin">
        <color indexed="64"/>
      </right>
      <top/>
      <bottom style="thin">
        <color indexed="64"/>
      </bottom>
      <diagonal/>
    </border>
    <border>
      <left/>
      <right/>
      <top/>
      <bottom style="thin">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right/>
      <top style="thin">
        <color indexed="64"/>
      </top>
      <bottom style="hair">
        <color indexed="64"/>
      </bottom>
      <diagonal/>
    </border>
    <border>
      <left/>
      <right/>
      <top style="thin">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style="hair">
        <color indexed="64"/>
      </right>
      <top style="hair">
        <color indexed="64"/>
      </top>
      <bottom style="hair">
        <color indexed="64"/>
      </bottom>
      <diagonal/>
    </border>
    <border>
      <left style="hair">
        <color indexed="64"/>
      </left>
      <right style="thin">
        <color indexed="64"/>
      </right>
      <top style="medium">
        <color indexed="64"/>
      </top>
      <bottom style="hair">
        <color indexed="64"/>
      </bottom>
      <diagonal/>
    </border>
    <border>
      <left style="hair">
        <color indexed="64"/>
      </left>
      <right style="thin">
        <color indexed="64"/>
      </right>
      <top style="hair">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hair">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right style="hair">
        <color indexed="64"/>
      </right>
      <top style="thin">
        <color indexed="64"/>
      </top>
      <bottom style="hair">
        <color indexed="64"/>
      </bottom>
      <diagonal/>
    </border>
    <border>
      <left style="thin">
        <color indexed="64"/>
      </left>
      <right style="hair">
        <color indexed="64"/>
      </right>
      <top style="hair">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hair">
        <color indexed="64"/>
      </right>
      <top/>
      <bottom style="thin">
        <color indexed="64"/>
      </bottom>
      <diagonal/>
    </border>
    <border>
      <left/>
      <right style="thin">
        <color indexed="64"/>
      </right>
      <top/>
      <bottom style="hair">
        <color indexed="64"/>
      </bottom>
      <diagonal/>
    </border>
    <border>
      <left style="hair">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hair">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3">
    <xf numFmtId="0" fontId="0" fillId="0" borderId="0">
      <alignment vertical="center"/>
    </xf>
    <xf numFmtId="0" fontId="21" fillId="0" borderId="0">
      <alignment vertical="center"/>
    </xf>
    <xf numFmtId="0" fontId="3" fillId="0" borderId="0"/>
  </cellStyleXfs>
  <cellXfs count="341">
    <xf numFmtId="0" fontId="0" fillId="0" borderId="0" xfId="0">
      <alignment vertical="center"/>
    </xf>
    <xf numFmtId="0" fontId="0" fillId="0" borderId="0" xfId="0" applyBorder="1">
      <alignment vertical="center"/>
    </xf>
    <xf numFmtId="0" fontId="0" fillId="0" borderId="0" xfId="0" applyBorder="1" applyAlignment="1">
      <alignment horizontal="center" vertical="center"/>
    </xf>
    <xf numFmtId="176" fontId="4" fillId="0" borderId="0" xfId="2" applyNumberFormat="1" applyFont="1" applyBorder="1" applyAlignment="1">
      <alignment horizontal="center" vertical="center"/>
    </xf>
    <xf numFmtId="49" fontId="3" fillId="0" borderId="0" xfId="2" applyNumberFormat="1" applyFont="1" applyBorder="1" applyAlignment="1">
      <alignment horizontal="left" vertical="center" shrinkToFit="1"/>
    </xf>
    <xf numFmtId="0" fontId="0" fillId="0" borderId="0" xfId="0" applyAlignment="1">
      <alignment horizontal="center" vertical="center"/>
    </xf>
    <xf numFmtId="0" fontId="0" fillId="0" borderId="1" xfId="0" applyBorder="1" applyAlignment="1">
      <alignment vertical="center" shrinkToFit="1"/>
    </xf>
    <xf numFmtId="0" fontId="8" fillId="2" borderId="1" xfId="0" applyFont="1" applyFill="1" applyBorder="1" applyAlignment="1">
      <alignment horizontal="center" vertical="center" shrinkToFit="1"/>
    </xf>
    <xf numFmtId="0" fontId="8" fillId="2" borderId="2" xfId="0" applyFont="1" applyFill="1" applyBorder="1" applyAlignment="1">
      <alignment horizontal="center" vertical="center" shrinkToFit="1"/>
    </xf>
    <xf numFmtId="0" fontId="8" fillId="2" borderId="3" xfId="0" applyFont="1" applyFill="1" applyBorder="1" applyAlignment="1">
      <alignment horizontal="center" vertical="center" shrinkToFit="1"/>
    </xf>
    <xf numFmtId="0" fontId="8" fillId="2" borderId="4"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8" fillId="2" borderId="6" xfId="0" applyFont="1" applyFill="1" applyBorder="1" applyAlignment="1">
      <alignment horizontal="center" vertical="center" shrinkToFit="1"/>
    </xf>
    <xf numFmtId="0" fontId="8" fillId="2" borderId="7" xfId="0" applyFont="1" applyFill="1" applyBorder="1" applyAlignment="1">
      <alignment horizontal="center" vertical="center" shrinkToFit="1"/>
    </xf>
    <xf numFmtId="0" fontId="0" fillId="0" borderId="8" xfId="0" applyBorder="1" applyAlignment="1">
      <alignment vertical="center" shrinkToFit="1"/>
    </xf>
    <xf numFmtId="0" fontId="0" fillId="0" borderId="6" xfId="0" applyBorder="1" applyAlignment="1">
      <alignment vertical="center" shrinkToFit="1"/>
    </xf>
    <xf numFmtId="0" fontId="0" fillId="0" borderId="8" xfId="0" applyBorder="1" applyAlignment="1">
      <alignment horizontal="center" vertical="center"/>
    </xf>
    <xf numFmtId="0" fontId="0" fillId="0" borderId="9" xfId="0" applyBorder="1" applyAlignment="1">
      <alignment horizontal="center" vertical="center"/>
    </xf>
    <xf numFmtId="0" fontId="0" fillId="0" borderId="6" xfId="0" applyBorder="1" applyAlignment="1">
      <alignment horizontal="center" vertical="center"/>
    </xf>
    <xf numFmtId="0" fontId="0" fillId="0" borderId="7" xfId="0" applyBorder="1">
      <alignment vertical="center"/>
    </xf>
    <xf numFmtId="0" fontId="0" fillId="0" borderId="2" xfId="0" applyBorder="1">
      <alignment vertical="center"/>
    </xf>
    <xf numFmtId="0" fontId="7" fillId="0" borderId="0" xfId="0" applyFont="1">
      <alignment vertical="center"/>
    </xf>
    <xf numFmtId="0" fontId="9" fillId="0" borderId="0" xfId="0" applyFont="1" applyAlignment="1">
      <alignment horizontal="left" vertical="center"/>
    </xf>
    <xf numFmtId="0" fontId="0" fillId="3" borderId="10" xfId="0" applyFill="1" applyBorder="1">
      <alignment vertical="center"/>
    </xf>
    <xf numFmtId="0" fontId="0" fillId="0" borderId="0" xfId="0" applyAlignment="1">
      <alignment horizontal="right" vertical="center"/>
    </xf>
    <xf numFmtId="0" fontId="8" fillId="0" borderId="1" xfId="0" applyFont="1" applyBorder="1" applyAlignment="1">
      <alignment horizontal="center" vertical="center"/>
    </xf>
    <xf numFmtId="0" fontId="8" fillId="2" borderId="11" xfId="0" applyFont="1" applyFill="1" applyBorder="1" applyAlignment="1">
      <alignment horizontal="center" vertical="center" shrinkToFit="1"/>
    </xf>
    <xf numFmtId="0" fontId="8" fillId="2" borderId="12" xfId="0" applyFont="1" applyFill="1" applyBorder="1" applyAlignment="1">
      <alignment horizontal="center" vertical="center" shrinkToFit="1"/>
    </xf>
    <xf numFmtId="0" fontId="0" fillId="0" borderId="4" xfId="0" applyBorder="1">
      <alignment vertical="center"/>
    </xf>
    <xf numFmtId="0" fontId="8" fillId="0" borderId="4" xfId="0" applyFont="1" applyBorder="1" applyAlignment="1">
      <alignment horizontal="center" vertical="center"/>
    </xf>
    <xf numFmtId="0" fontId="0" fillId="0" borderId="3" xfId="0" applyBorder="1">
      <alignment vertical="center"/>
    </xf>
    <xf numFmtId="0" fontId="0" fillId="0" borderId="5" xfId="0" applyBorder="1">
      <alignment vertical="center"/>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0" fillId="0" borderId="13" xfId="0" applyBorder="1">
      <alignment vertical="center"/>
    </xf>
    <xf numFmtId="0" fontId="8" fillId="0" borderId="14" xfId="0" applyFont="1" applyBorder="1" applyAlignment="1">
      <alignment horizontal="center" vertical="center"/>
    </xf>
    <xf numFmtId="0" fontId="8" fillId="0" borderId="15" xfId="0" applyFont="1" applyBorder="1"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8" xfId="0" applyBorder="1" applyAlignment="1">
      <alignment horizontal="center" vertical="center" shrinkToFit="1"/>
    </xf>
    <xf numFmtId="0" fontId="12" fillId="0" borderId="19" xfId="0" applyFont="1"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20" xfId="0" applyBorder="1" applyAlignment="1">
      <alignment horizontal="center" vertical="center"/>
    </xf>
    <xf numFmtId="0" fontId="0" fillId="0" borderId="1" xfId="0" applyBorder="1" applyAlignment="1">
      <alignment horizontal="center" vertical="center"/>
    </xf>
    <xf numFmtId="0" fontId="0" fillId="0" borderId="4" xfId="0" applyBorder="1" applyAlignment="1">
      <alignment horizontal="center" vertical="center"/>
    </xf>
    <xf numFmtId="0" fontId="0" fillId="0" borderId="3" xfId="0" applyBorder="1" applyAlignment="1">
      <alignment horizontal="center" vertical="center"/>
    </xf>
    <xf numFmtId="0" fontId="0" fillId="0" borderId="8" xfId="0" applyBorder="1" applyAlignment="1">
      <alignment horizontal="center" vertical="center" shrinkToFit="1"/>
    </xf>
    <xf numFmtId="0" fontId="0" fillId="0" borderId="16" xfId="0" applyBorder="1" applyAlignment="1">
      <alignment horizontal="center" vertical="center"/>
    </xf>
    <xf numFmtId="0" fontId="0" fillId="0" borderId="17" xfId="0" applyBorder="1" applyAlignment="1">
      <alignment horizontal="center" vertical="center"/>
    </xf>
    <xf numFmtId="0" fontId="0" fillId="0" borderId="6" xfId="0" applyBorder="1" applyAlignment="1">
      <alignment horizontal="center" vertical="center"/>
    </xf>
    <xf numFmtId="0" fontId="0" fillId="0" borderId="0" xfId="0" applyAlignment="1">
      <alignment horizontal="right" vertical="center"/>
    </xf>
    <xf numFmtId="0" fontId="23" fillId="0" borderId="0" xfId="0" applyFont="1" applyAlignment="1">
      <alignment horizontal="center" vertical="center"/>
    </xf>
    <xf numFmtId="0" fontId="0" fillId="0" borderId="20" xfId="0" applyBorder="1">
      <alignment vertical="center"/>
    </xf>
    <xf numFmtId="0" fontId="22" fillId="0" borderId="0" xfId="0" applyFont="1" applyAlignment="1">
      <alignment horizontal="left" vertical="center"/>
    </xf>
    <xf numFmtId="0" fontId="24" fillId="0" borderId="21" xfId="0" applyFont="1" applyBorder="1">
      <alignment vertical="center"/>
    </xf>
    <xf numFmtId="0" fontId="23" fillId="0" borderId="22" xfId="0" applyFont="1" applyBorder="1" applyAlignment="1">
      <alignment horizontal="right" vertical="center"/>
    </xf>
    <xf numFmtId="0" fontId="25" fillId="0" borderId="23" xfId="0" applyFont="1" applyBorder="1" applyAlignment="1">
      <alignment horizontal="right" vertical="center"/>
    </xf>
    <xf numFmtId="0" fontId="25" fillId="0" borderId="24" xfId="0" applyFont="1" applyBorder="1" applyAlignment="1">
      <alignment horizontal="right" vertical="center"/>
    </xf>
    <xf numFmtId="0" fontId="25" fillId="0" borderId="1" xfId="0" applyFont="1" applyBorder="1" applyAlignment="1">
      <alignment horizontal="center" vertical="center"/>
    </xf>
    <xf numFmtId="0" fontId="25" fillId="0" borderId="6" xfId="0" applyFont="1" applyBorder="1" applyAlignment="1">
      <alignment horizontal="center" vertical="center"/>
    </xf>
    <xf numFmtId="0" fontId="26" fillId="0" borderId="0" xfId="0" applyFont="1" applyBorder="1" applyAlignment="1">
      <alignment horizontal="left" vertical="center" wrapText="1"/>
    </xf>
    <xf numFmtId="0" fontId="26" fillId="0" borderId="0" xfId="0" applyFont="1" applyBorder="1" applyAlignment="1">
      <alignment vertical="center" wrapText="1"/>
    </xf>
    <xf numFmtId="0" fontId="0" fillId="0" borderId="1" xfId="0" applyBorder="1" applyAlignment="1">
      <alignment horizontal="center" vertical="center" shrinkToFit="1"/>
    </xf>
    <xf numFmtId="0" fontId="0" fillId="0" borderId="4" xfId="0" applyBorder="1" applyAlignment="1">
      <alignment horizontal="center" vertical="center" shrinkToFit="1"/>
    </xf>
    <xf numFmtId="0" fontId="0" fillId="0" borderId="3" xfId="0" applyBorder="1" applyAlignment="1">
      <alignment horizontal="center" vertical="center" shrinkToFit="1"/>
    </xf>
    <xf numFmtId="0" fontId="23" fillId="0" borderId="1" xfId="0" applyFont="1" applyFill="1" applyBorder="1">
      <alignment vertical="center"/>
    </xf>
    <xf numFmtId="0" fontId="23" fillId="0" borderId="6" xfId="0" applyFont="1" applyFill="1" applyBorder="1">
      <alignment vertical="center"/>
    </xf>
    <xf numFmtId="0" fontId="22" fillId="0" borderId="0" xfId="0" applyFont="1">
      <alignment vertical="center"/>
    </xf>
    <xf numFmtId="0" fontId="23" fillId="0" borderId="0" xfId="0" applyFont="1">
      <alignment vertical="center"/>
    </xf>
    <xf numFmtId="0" fontId="25" fillId="0" borderId="11" xfId="0" applyFont="1" applyBorder="1" applyAlignment="1">
      <alignment horizontal="center" vertical="center"/>
    </xf>
    <xf numFmtId="0" fontId="25" fillId="0" borderId="12" xfId="0" applyFont="1" applyBorder="1" applyAlignment="1">
      <alignment horizontal="center" vertical="center"/>
    </xf>
    <xf numFmtId="0" fontId="8" fillId="0" borderId="11" xfId="0" applyFont="1" applyBorder="1" applyAlignment="1">
      <alignment horizontal="center" vertical="center"/>
    </xf>
    <xf numFmtId="0" fontId="8" fillId="0" borderId="12" xfId="0" applyFont="1" applyBorder="1" applyAlignment="1">
      <alignment horizontal="center" vertical="center"/>
    </xf>
    <xf numFmtId="0" fontId="0" fillId="0" borderId="0" xfId="0" applyFill="1" applyAlignment="1">
      <alignment horizontal="center" vertical="center"/>
    </xf>
    <xf numFmtId="0" fontId="27" fillId="0" borderId="17" xfId="0" applyFont="1" applyBorder="1" applyAlignment="1">
      <alignment horizontal="center" vertical="center" wrapText="1"/>
    </xf>
    <xf numFmtId="0" fontId="8" fillId="0" borderId="25" xfId="0" applyFont="1" applyFill="1" applyBorder="1" applyAlignment="1">
      <alignment vertical="center"/>
    </xf>
    <xf numFmtId="0" fontId="8" fillId="0" borderId="26" xfId="0" applyFont="1" applyFill="1" applyBorder="1" applyAlignment="1">
      <alignment vertical="center"/>
    </xf>
    <xf numFmtId="0" fontId="16" fillId="0" borderId="25" xfId="0" applyFont="1" applyFill="1" applyBorder="1" applyAlignment="1">
      <alignment horizontal="right" vertical="center"/>
    </xf>
    <xf numFmtId="0" fontId="0" fillId="0" borderId="0" xfId="0" applyBorder="1" applyAlignment="1">
      <alignment horizontal="right" vertical="center"/>
    </xf>
    <xf numFmtId="0" fontId="8" fillId="0" borderId="0" xfId="0" applyFont="1" applyFill="1" applyBorder="1" applyAlignment="1">
      <alignment horizontal="center" vertical="center" shrinkToFit="1"/>
    </xf>
    <xf numFmtId="0" fontId="22" fillId="0" borderId="0" xfId="0" applyFont="1" applyAlignment="1">
      <alignment vertical="top"/>
    </xf>
    <xf numFmtId="0" fontId="23" fillId="4" borderId="2" xfId="0" applyFont="1" applyFill="1" applyBorder="1" applyAlignment="1">
      <alignment horizontal="center" vertical="center"/>
    </xf>
    <xf numFmtId="0" fontId="24" fillId="0" borderId="0" xfId="0" applyFont="1">
      <alignment vertical="center"/>
    </xf>
    <xf numFmtId="0" fontId="26" fillId="0" borderId="0" xfId="0" applyFont="1" applyBorder="1" applyAlignment="1">
      <alignment vertical="top" wrapText="1"/>
    </xf>
    <xf numFmtId="0" fontId="28" fillId="0" borderId="0" xfId="0" applyFont="1" applyAlignment="1">
      <alignment horizontal="center" vertical="center"/>
    </xf>
    <xf numFmtId="0" fontId="0" fillId="5" borderId="6" xfId="0" applyFill="1" applyBorder="1" applyAlignment="1">
      <alignment horizontal="center" vertical="center"/>
    </xf>
    <xf numFmtId="0" fontId="29" fillId="0" borderId="0" xfId="0" applyFont="1">
      <alignment vertical="center"/>
    </xf>
    <xf numFmtId="0" fontId="0" fillId="0" borderId="6" xfId="0" applyFill="1" applyBorder="1" applyAlignment="1">
      <alignment horizontal="center" vertical="center"/>
    </xf>
    <xf numFmtId="49" fontId="3" fillId="0" borderId="0" xfId="2" applyNumberFormat="1" applyFont="1" applyFill="1" applyBorder="1" applyAlignment="1">
      <alignment horizontal="left" vertical="center" shrinkToFit="1"/>
    </xf>
    <xf numFmtId="0" fontId="0" fillId="0" borderId="0" xfId="0" applyFill="1" applyBorder="1">
      <alignment vertical="center"/>
    </xf>
    <xf numFmtId="0" fontId="21" fillId="0" borderId="0" xfId="1" applyBorder="1">
      <alignment vertical="center"/>
    </xf>
    <xf numFmtId="0" fontId="0" fillId="0" borderId="27" xfId="0" applyBorder="1">
      <alignment vertical="center"/>
    </xf>
    <xf numFmtId="0" fontId="0" fillId="0" borderId="28" xfId="0" applyBorder="1">
      <alignment vertical="center"/>
    </xf>
    <xf numFmtId="0" fontId="0" fillId="0" borderId="29" xfId="0" applyBorder="1">
      <alignment vertical="center"/>
    </xf>
    <xf numFmtId="0" fontId="0" fillId="0" borderId="30" xfId="0" applyBorder="1">
      <alignment vertical="center"/>
    </xf>
    <xf numFmtId="0" fontId="0" fillId="0" borderId="31" xfId="0" applyBorder="1">
      <alignment vertical="center"/>
    </xf>
    <xf numFmtId="0" fontId="0" fillId="0" borderId="30" xfId="0" applyBorder="1" applyAlignment="1">
      <alignment horizontal="center" vertical="center"/>
    </xf>
    <xf numFmtId="0" fontId="0" fillId="0" borderId="31" xfId="0" applyBorder="1" applyAlignment="1">
      <alignment horizontal="center" vertical="center"/>
    </xf>
    <xf numFmtId="0" fontId="0" fillId="0" borderId="32" xfId="0" applyBorder="1">
      <alignment vertical="center"/>
    </xf>
    <xf numFmtId="0" fontId="0" fillId="0" borderId="33" xfId="0" applyBorder="1">
      <alignment vertical="center"/>
    </xf>
    <xf numFmtId="0" fontId="0" fillId="0" borderId="34" xfId="0" applyBorder="1">
      <alignment vertical="center"/>
    </xf>
    <xf numFmtId="0" fontId="8" fillId="6" borderId="3" xfId="0" applyFont="1" applyFill="1" applyBorder="1" applyAlignment="1">
      <alignment horizontal="center" vertical="center" shrinkToFit="1"/>
    </xf>
    <xf numFmtId="0" fontId="8" fillId="6" borderId="1" xfId="0" applyFont="1" applyFill="1" applyBorder="1" applyAlignment="1">
      <alignment horizontal="center" vertical="center" shrinkToFit="1"/>
    </xf>
    <xf numFmtId="0" fontId="8" fillId="6" borderId="4" xfId="0" applyFont="1" applyFill="1" applyBorder="1" applyAlignment="1">
      <alignment horizontal="center" vertical="center" shrinkToFit="1"/>
    </xf>
    <xf numFmtId="0" fontId="8" fillId="6" borderId="5" xfId="0" applyFont="1" applyFill="1" applyBorder="1" applyAlignment="1">
      <alignment horizontal="center" vertical="center" shrinkToFit="1"/>
    </xf>
    <xf numFmtId="0" fontId="8" fillId="6" borderId="6" xfId="0" applyFont="1" applyFill="1" applyBorder="1" applyAlignment="1">
      <alignment horizontal="center" vertical="center" shrinkToFit="1"/>
    </xf>
    <xf numFmtId="0" fontId="8" fillId="6" borderId="7" xfId="0" applyFont="1" applyFill="1" applyBorder="1" applyAlignment="1">
      <alignment horizontal="center" vertical="center" shrinkToFit="1"/>
    </xf>
    <xf numFmtId="0" fontId="23" fillId="6" borderId="3" xfId="0" applyFont="1" applyFill="1" applyBorder="1" applyAlignment="1">
      <alignment horizontal="center" vertical="center" shrinkToFit="1"/>
    </xf>
    <xf numFmtId="0" fontId="23" fillId="6" borderId="1" xfId="0" applyFont="1" applyFill="1" applyBorder="1" applyAlignment="1">
      <alignment horizontal="center" vertical="center" shrinkToFit="1"/>
    </xf>
    <xf numFmtId="0" fontId="23" fillId="6" borderId="4" xfId="0" applyFont="1" applyFill="1" applyBorder="1" applyAlignment="1">
      <alignment horizontal="center" vertical="center" shrinkToFit="1"/>
    </xf>
    <xf numFmtId="0" fontId="23" fillId="6" borderId="5" xfId="0" applyFont="1" applyFill="1" applyBorder="1" applyAlignment="1">
      <alignment horizontal="center" vertical="center" shrinkToFit="1"/>
    </xf>
    <xf numFmtId="0" fontId="23" fillId="6" borderId="6" xfId="0" applyFont="1" applyFill="1" applyBorder="1" applyAlignment="1">
      <alignment horizontal="center" vertical="center" shrinkToFit="1"/>
    </xf>
    <xf numFmtId="0" fontId="23" fillId="6" borderId="7" xfId="0" applyFont="1" applyFill="1" applyBorder="1" applyAlignment="1">
      <alignment horizontal="center" vertical="center" shrinkToFit="1"/>
    </xf>
    <xf numFmtId="0" fontId="8" fillId="0" borderId="32" xfId="0" applyFont="1" applyBorder="1" applyAlignment="1">
      <alignment horizontal="center" vertical="center"/>
    </xf>
    <xf numFmtId="0" fontId="0" fillId="0" borderId="35" xfId="0" applyBorder="1" applyAlignment="1">
      <alignment horizontal="center" vertical="center"/>
    </xf>
    <xf numFmtId="0" fontId="0" fillId="0" borderId="36" xfId="0" applyBorder="1" applyAlignment="1">
      <alignment horizontal="center" vertical="center"/>
    </xf>
    <xf numFmtId="0" fontId="8" fillId="0" borderId="37" xfId="0" applyFont="1" applyBorder="1" applyAlignment="1">
      <alignment horizontal="center" vertical="center" shrinkToFit="1"/>
    </xf>
    <xf numFmtId="0" fontId="8" fillId="0" borderId="38" xfId="0" applyFont="1" applyBorder="1" applyAlignment="1">
      <alignment horizontal="center" vertical="center" shrinkToFit="1"/>
    </xf>
    <xf numFmtId="0" fontId="8" fillId="0" borderId="39" xfId="0" applyFont="1" applyBorder="1" applyAlignment="1">
      <alignment horizontal="center" vertical="center" shrinkToFit="1"/>
    </xf>
    <xf numFmtId="0" fontId="8" fillId="0" borderId="40" xfId="0" applyFont="1" applyBorder="1" applyAlignment="1">
      <alignment horizontal="center" vertical="center" shrinkToFit="1"/>
    </xf>
    <xf numFmtId="0" fontId="8" fillId="0" borderId="1" xfId="0" applyFont="1" applyBorder="1" applyAlignment="1">
      <alignment horizontal="center" vertical="center" shrinkToFit="1"/>
    </xf>
    <xf numFmtId="0" fontId="8" fillId="0" borderId="41" xfId="0" applyFont="1" applyBorder="1" applyAlignment="1">
      <alignment horizontal="center" vertical="center" shrinkToFit="1"/>
    </xf>
    <xf numFmtId="0" fontId="8" fillId="0" borderId="42" xfId="0" applyFont="1" applyBorder="1" applyAlignment="1">
      <alignment horizontal="center" vertical="center" shrinkToFit="1"/>
    </xf>
    <xf numFmtId="0" fontId="8" fillId="0" borderId="43" xfId="0" applyFont="1" applyBorder="1" applyAlignment="1">
      <alignment horizontal="center" vertical="center" shrinkToFit="1"/>
    </xf>
    <xf numFmtId="0" fontId="8" fillId="0" borderId="44" xfId="0" applyFont="1" applyBorder="1" applyAlignment="1">
      <alignment horizontal="center" vertical="center" shrinkToFit="1"/>
    </xf>
    <xf numFmtId="0" fontId="8" fillId="0" borderId="14" xfId="0" applyFont="1" applyBorder="1" applyAlignment="1">
      <alignment horizontal="center" vertical="center" shrinkToFit="1"/>
    </xf>
    <xf numFmtId="0" fontId="8" fillId="0" borderId="15" xfId="0" applyFont="1" applyBorder="1" applyAlignment="1">
      <alignment horizontal="center" vertical="center" shrinkToFit="1"/>
    </xf>
    <xf numFmtId="0" fontId="8" fillId="0" borderId="4" xfId="0" applyFont="1" applyBorder="1" applyAlignment="1">
      <alignment horizontal="center" vertical="center" shrinkToFit="1"/>
    </xf>
    <xf numFmtId="0" fontId="8" fillId="0" borderId="11" xfId="0" applyFont="1" applyBorder="1" applyAlignment="1">
      <alignment horizontal="center" vertical="center" shrinkToFit="1"/>
    </xf>
    <xf numFmtId="0" fontId="8" fillId="0" borderId="6" xfId="0" applyFont="1" applyBorder="1" applyAlignment="1">
      <alignment horizontal="center" vertical="center" shrinkToFit="1"/>
    </xf>
    <xf numFmtId="0" fontId="8" fillId="0" borderId="12" xfId="0" applyFont="1" applyBorder="1" applyAlignment="1">
      <alignment horizontal="center" vertical="center" shrinkToFit="1"/>
    </xf>
    <xf numFmtId="0" fontId="8" fillId="0" borderId="7" xfId="0" applyFont="1" applyBorder="1" applyAlignment="1">
      <alignment horizontal="center" vertical="center" shrinkToFit="1"/>
    </xf>
    <xf numFmtId="0" fontId="8" fillId="0" borderId="32" xfId="0" applyFont="1" applyBorder="1" applyAlignment="1">
      <alignment horizontal="center" vertical="center" shrinkToFit="1"/>
    </xf>
    <xf numFmtId="0" fontId="30" fillId="0" borderId="17" xfId="0" applyFont="1" applyBorder="1" applyAlignment="1">
      <alignment horizontal="center" vertical="center" wrapText="1"/>
    </xf>
    <xf numFmtId="0" fontId="30" fillId="0" borderId="35" xfId="0" applyFont="1" applyBorder="1" applyAlignment="1">
      <alignment horizontal="center" vertical="center" wrapText="1"/>
    </xf>
    <xf numFmtId="0" fontId="0" fillId="0" borderId="0" xfId="0" applyAlignment="1">
      <alignment horizontal="left" vertical="center"/>
    </xf>
    <xf numFmtId="0" fontId="31" fillId="0" borderId="0" xfId="0" applyFont="1" applyAlignment="1">
      <alignment vertical="center"/>
    </xf>
    <xf numFmtId="0" fontId="0" fillId="0" borderId="0" xfId="0" applyAlignment="1">
      <alignment vertical="center"/>
    </xf>
    <xf numFmtId="0" fontId="0" fillId="7" borderId="45" xfId="0" applyFill="1" applyBorder="1" applyAlignment="1">
      <alignment horizontal="center" vertical="center"/>
    </xf>
    <xf numFmtId="0" fontId="25" fillId="0" borderId="23" xfId="0" applyFont="1" applyBorder="1" applyAlignment="1">
      <alignment horizontal="right" vertical="center" shrinkToFit="1"/>
    </xf>
    <xf numFmtId="0" fontId="25" fillId="0" borderId="24" xfId="0" applyFont="1" applyBorder="1" applyAlignment="1">
      <alignment horizontal="right" vertical="center" shrinkToFit="1"/>
    </xf>
    <xf numFmtId="0" fontId="0" fillId="0" borderId="46" xfId="0" applyBorder="1" applyAlignment="1">
      <alignment vertical="center" wrapText="1"/>
    </xf>
    <xf numFmtId="0" fontId="0" fillId="0" borderId="47" xfId="0" applyBorder="1" applyAlignment="1">
      <alignment horizontal="center" vertical="center"/>
    </xf>
    <xf numFmtId="0" fontId="0" fillId="0" borderId="48" xfId="0" applyBorder="1">
      <alignment vertical="center"/>
    </xf>
    <xf numFmtId="0" fontId="0" fillId="0" borderId="0" xfId="0" applyBorder="1" applyAlignment="1">
      <alignment vertical="center" wrapText="1"/>
    </xf>
    <xf numFmtId="0" fontId="0" fillId="8" borderId="0" xfId="0" applyFill="1" applyBorder="1" applyAlignment="1">
      <alignment horizontal="center" vertical="center"/>
    </xf>
    <xf numFmtId="0" fontId="8" fillId="2" borderId="0" xfId="0" applyFont="1" applyFill="1" applyBorder="1" applyAlignment="1">
      <alignment horizontal="center" vertical="center" shrinkToFit="1"/>
    </xf>
    <xf numFmtId="0" fontId="0" fillId="0" borderId="1" xfId="0" applyBorder="1" applyAlignment="1">
      <alignment horizontal="center" vertical="center" shrinkToFit="1"/>
    </xf>
    <xf numFmtId="0" fontId="0" fillId="0" borderId="4" xfId="0" applyBorder="1" applyAlignment="1">
      <alignment horizontal="center" vertical="center" shrinkToFit="1"/>
    </xf>
    <xf numFmtId="0" fontId="0" fillId="0" borderId="49" xfId="0" applyBorder="1" applyAlignment="1">
      <alignment horizontal="center" vertical="center"/>
    </xf>
    <xf numFmtId="0" fontId="0" fillId="7" borderId="45" xfId="0" applyFill="1" applyBorder="1" applyAlignment="1">
      <alignment horizontal="center" vertical="center"/>
    </xf>
    <xf numFmtId="0" fontId="8" fillId="2" borderId="49" xfId="0" applyFont="1" applyFill="1" applyBorder="1" applyAlignment="1">
      <alignment horizontal="center" vertical="center" shrinkToFit="1"/>
    </xf>
    <xf numFmtId="0" fontId="8" fillId="2" borderId="50" xfId="0" applyFont="1" applyFill="1" applyBorder="1" applyAlignment="1">
      <alignment horizontal="center" vertical="center" shrinkToFit="1"/>
    </xf>
    <xf numFmtId="0" fontId="8" fillId="2" borderId="25" xfId="0" applyFont="1" applyFill="1" applyBorder="1" applyAlignment="1">
      <alignment horizontal="center" vertical="center" shrinkToFit="1"/>
    </xf>
    <xf numFmtId="0" fontId="8" fillId="2" borderId="51" xfId="0" applyFont="1" applyFill="1" applyBorder="1" applyAlignment="1">
      <alignment horizontal="center" vertical="center" shrinkToFit="1"/>
    </xf>
    <xf numFmtId="0" fontId="0" fillId="0" borderId="3" xfId="0" applyBorder="1" applyAlignment="1">
      <alignment horizontal="center" vertical="center" shrinkToFit="1"/>
    </xf>
    <xf numFmtId="0" fontId="0" fillId="0" borderId="16" xfId="0" applyBorder="1" applyAlignment="1">
      <alignment horizontal="center" vertical="center"/>
    </xf>
    <xf numFmtId="0" fontId="0" fillId="0" borderId="17" xfId="0" applyBorder="1" applyAlignment="1">
      <alignment horizontal="center" vertical="center"/>
    </xf>
    <xf numFmtId="0" fontId="7" fillId="0" borderId="0" xfId="0" applyFont="1" applyBorder="1" applyAlignment="1">
      <alignment vertical="center"/>
    </xf>
    <xf numFmtId="0" fontId="0" fillId="0" borderId="52" xfId="0" applyBorder="1" applyAlignment="1">
      <alignment horizontal="center" vertical="center" shrinkToFit="1"/>
    </xf>
    <xf numFmtId="0" fontId="8" fillId="6" borderId="52" xfId="0" applyFont="1" applyFill="1" applyBorder="1" applyAlignment="1">
      <alignment horizontal="center" vertical="center" shrinkToFit="1"/>
    </xf>
    <xf numFmtId="0" fontId="8" fillId="6" borderId="26" xfId="0" applyFont="1" applyFill="1" applyBorder="1" applyAlignment="1">
      <alignment horizontal="center" vertical="center" shrinkToFit="1"/>
    </xf>
    <xf numFmtId="0" fontId="8" fillId="0" borderId="53" xfId="0" applyFont="1" applyBorder="1" applyAlignment="1">
      <alignment horizontal="center" vertical="center" shrinkToFit="1"/>
    </xf>
    <xf numFmtId="0" fontId="8" fillId="0" borderId="54" xfId="0" applyFont="1" applyBorder="1" applyAlignment="1">
      <alignment horizontal="center" vertical="center" shrinkToFit="1"/>
    </xf>
    <xf numFmtId="0" fontId="0" fillId="0" borderId="0" xfId="0" applyAlignment="1">
      <alignment vertical="center" shrinkToFit="1"/>
    </xf>
    <xf numFmtId="0" fontId="0" fillId="0" borderId="55" xfId="0" applyBorder="1" applyAlignment="1">
      <alignment vertical="center" shrinkToFit="1"/>
    </xf>
    <xf numFmtId="0" fontId="0" fillId="0" borderId="0" xfId="0" applyBorder="1" applyAlignment="1">
      <alignment vertical="center" shrinkToFit="1"/>
    </xf>
    <xf numFmtId="0" fontId="0" fillId="4" borderId="55" xfId="0" applyFill="1" applyBorder="1" applyAlignment="1">
      <alignment vertical="center" shrinkToFit="1"/>
    </xf>
    <xf numFmtId="0" fontId="0" fillId="0" borderId="20" xfId="0" applyBorder="1" applyAlignment="1">
      <alignment horizontal="center" vertical="center"/>
    </xf>
    <xf numFmtId="0" fontId="0" fillId="0" borderId="8" xfId="0" applyBorder="1" applyAlignment="1">
      <alignment horizontal="center" vertical="center" shrinkToFit="1"/>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right" vertical="center"/>
    </xf>
    <xf numFmtId="0" fontId="8" fillId="9" borderId="2" xfId="0" applyFont="1" applyFill="1" applyBorder="1" applyAlignment="1">
      <alignment horizontal="center" vertical="center" shrinkToFit="1"/>
    </xf>
    <xf numFmtId="0" fontId="8" fillId="9" borderId="3" xfId="0" applyFont="1" applyFill="1" applyBorder="1" applyAlignment="1">
      <alignment horizontal="center" vertical="center" shrinkToFit="1"/>
    </xf>
    <xf numFmtId="0" fontId="8" fillId="9" borderId="5" xfId="0" applyFont="1" applyFill="1" applyBorder="1" applyAlignment="1">
      <alignment horizontal="center" vertical="center" shrinkToFit="1"/>
    </xf>
    <xf numFmtId="0" fontId="0" fillId="0" borderId="0" xfId="0" applyFill="1" applyBorder="1" applyAlignment="1">
      <alignment horizontal="center" vertical="center"/>
    </xf>
    <xf numFmtId="0" fontId="9" fillId="0" borderId="0" xfId="0" applyFont="1" applyAlignment="1">
      <alignment vertical="center"/>
    </xf>
    <xf numFmtId="0" fontId="13" fillId="0" borderId="0" xfId="0" applyFont="1" applyAlignment="1">
      <alignment vertical="center"/>
    </xf>
    <xf numFmtId="0" fontId="21" fillId="0" borderId="0" xfId="1" applyFill="1" applyBorder="1">
      <alignment vertical="center"/>
    </xf>
    <xf numFmtId="0" fontId="0" fillId="0" borderId="0" xfId="1" applyFont="1" applyFill="1" applyBorder="1">
      <alignment vertical="center"/>
    </xf>
    <xf numFmtId="0" fontId="0" fillId="0" borderId="23" xfId="0" applyBorder="1" applyAlignment="1">
      <alignment horizontal="right" vertical="center"/>
    </xf>
    <xf numFmtId="0" fontId="0" fillId="0" borderId="50" xfId="0" applyBorder="1" applyAlignment="1">
      <alignment horizontal="right" vertical="center"/>
    </xf>
    <xf numFmtId="0" fontId="0" fillId="0" borderId="23" xfId="0" applyFill="1" applyBorder="1" applyAlignment="1">
      <alignment horizontal="center" vertical="center" shrinkToFit="1"/>
    </xf>
    <xf numFmtId="0" fontId="0" fillId="0" borderId="49" xfId="0" applyFill="1" applyBorder="1" applyAlignment="1">
      <alignment horizontal="center" vertical="center" shrinkToFit="1"/>
    </xf>
    <xf numFmtId="0" fontId="0" fillId="0" borderId="50" xfId="0" applyFill="1" applyBorder="1" applyAlignment="1">
      <alignment horizontal="center" vertical="center" shrinkToFit="1"/>
    </xf>
    <xf numFmtId="0" fontId="0" fillId="0" borderId="2" xfId="0" applyBorder="1" applyAlignment="1">
      <alignment horizontal="right" vertical="center"/>
    </xf>
    <xf numFmtId="0" fontId="0" fillId="0" borderId="9" xfId="0" applyBorder="1" applyAlignment="1">
      <alignment horizontal="right" vertical="center"/>
    </xf>
    <xf numFmtId="0" fontId="23" fillId="4" borderId="23" xfId="0" applyFont="1" applyFill="1" applyBorder="1" applyAlignment="1">
      <alignment horizontal="center" vertical="center" shrinkToFit="1"/>
    </xf>
    <xf numFmtId="0" fontId="23" fillId="4" borderId="49" xfId="0" applyFont="1" applyFill="1" applyBorder="1" applyAlignment="1">
      <alignment horizontal="center" vertical="center" shrinkToFit="1"/>
    </xf>
    <xf numFmtId="0" fontId="23" fillId="4" borderId="50" xfId="0" applyFont="1" applyFill="1" applyBorder="1" applyAlignment="1">
      <alignment horizontal="center" vertical="center" shrinkToFit="1"/>
    </xf>
    <xf numFmtId="0" fontId="19" fillId="0" borderId="0" xfId="0" applyFont="1" applyAlignment="1">
      <alignment horizontal="left" vertical="center"/>
    </xf>
    <xf numFmtId="0" fontId="10" fillId="0" borderId="0" xfId="0" applyFont="1" applyAlignment="1">
      <alignment horizontal="left" vertical="center"/>
    </xf>
    <xf numFmtId="0" fontId="0" fillId="0" borderId="1" xfId="0" applyBorder="1" applyAlignment="1">
      <alignment horizontal="center" vertical="center" shrinkToFit="1"/>
    </xf>
    <xf numFmtId="0" fontId="0" fillId="0" borderId="11" xfId="0" applyBorder="1" applyAlignment="1">
      <alignment horizontal="center" vertical="center" shrinkToFit="1"/>
    </xf>
    <xf numFmtId="0" fontId="0" fillId="0" borderId="3" xfId="0" applyBorder="1" applyAlignment="1">
      <alignment horizontal="center" vertical="center" shrinkToFit="1"/>
    </xf>
    <xf numFmtId="0" fontId="0" fillId="0" borderId="23" xfId="0" applyBorder="1" applyAlignment="1">
      <alignment horizontal="center" vertical="center"/>
    </xf>
    <xf numFmtId="0" fontId="0" fillId="0" borderId="49" xfId="0" applyBorder="1" applyAlignment="1">
      <alignment horizontal="center" vertical="center"/>
    </xf>
    <xf numFmtId="0" fontId="0" fillId="8" borderId="62" xfId="0" applyFill="1" applyBorder="1" applyAlignment="1">
      <alignment horizontal="center" vertical="center"/>
    </xf>
    <xf numFmtId="0" fontId="0" fillId="8" borderId="46" xfId="0" applyFill="1" applyBorder="1" applyAlignment="1">
      <alignment horizontal="center" vertical="center"/>
    </xf>
    <xf numFmtId="0" fontId="0" fillId="8" borderId="63" xfId="0" applyFill="1" applyBorder="1" applyAlignment="1">
      <alignment horizontal="center" vertical="center"/>
    </xf>
    <xf numFmtId="0" fontId="0" fillId="0" borderId="4" xfId="0" applyBorder="1" applyAlignment="1">
      <alignment horizontal="center" vertical="center" shrinkToFit="1"/>
    </xf>
    <xf numFmtId="0" fontId="0" fillId="7" borderId="19" xfId="0" applyFill="1" applyBorder="1" applyAlignment="1">
      <alignment horizontal="center" vertical="center"/>
    </xf>
    <xf numFmtId="0" fontId="0" fillId="7" borderId="45" xfId="0" applyFill="1" applyBorder="1" applyAlignment="1">
      <alignment horizontal="center" vertical="center"/>
    </xf>
    <xf numFmtId="0" fontId="0" fillId="7" borderId="56" xfId="0" applyFill="1" applyBorder="1" applyAlignment="1">
      <alignment horizontal="center" vertical="center"/>
    </xf>
    <xf numFmtId="0" fontId="0" fillId="0" borderId="3" xfId="0" applyBorder="1" applyAlignment="1">
      <alignment horizontal="right" vertical="center"/>
    </xf>
    <xf numFmtId="0" fontId="0" fillId="0" borderId="4" xfId="0" applyBorder="1" applyAlignment="1">
      <alignment horizontal="right" vertical="center"/>
    </xf>
    <xf numFmtId="0" fontId="0" fillId="0" borderId="5" xfId="0" applyBorder="1" applyAlignment="1">
      <alignment horizontal="right" vertical="center"/>
    </xf>
    <xf numFmtId="0" fontId="0" fillId="0" borderId="7" xfId="0" applyBorder="1" applyAlignment="1">
      <alignment horizontal="right" vertical="center"/>
    </xf>
    <xf numFmtId="0" fontId="8" fillId="2" borderId="23" xfId="0" applyFont="1" applyFill="1" applyBorder="1" applyAlignment="1">
      <alignment horizontal="center" vertical="center" shrinkToFit="1"/>
    </xf>
    <xf numFmtId="0" fontId="8" fillId="2" borderId="49" xfId="0" applyFont="1" applyFill="1" applyBorder="1" applyAlignment="1">
      <alignment horizontal="center" vertical="center" shrinkToFit="1"/>
    </xf>
    <xf numFmtId="0" fontId="8" fillId="2" borderId="50" xfId="0" applyFont="1" applyFill="1" applyBorder="1" applyAlignment="1">
      <alignment horizontal="center" vertical="center" shrinkToFit="1"/>
    </xf>
    <xf numFmtId="0" fontId="0" fillId="0" borderId="5" xfId="0" applyBorder="1" applyAlignment="1">
      <alignment horizontal="center" vertical="center" shrinkToFit="1"/>
    </xf>
    <xf numFmtId="0" fontId="0" fillId="0" borderId="12" xfId="0" applyBorder="1" applyAlignment="1">
      <alignment horizontal="center" vertical="center" shrinkToFit="1"/>
    </xf>
    <xf numFmtId="0" fontId="0" fillId="0" borderId="19" xfId="0" applyBorder="1" applyAlignment="1">
      <alignment horizontal="center" vertical="center"/>
    </xf>
    <xf numFmtId="0" fontId="0" fillId="0" borderId="60" xfId="0" applyBorder="1" applyAlignment="1">
      <alignment horizontal="center" vertical="center"/>
    </xf>
    <xf numFmtId="0" fontId="7" fillId="0" borderId="20" xfId="0" applyFont="1" applyBorder="1" applyAlignment="1">
      <alignment horizontal="left" vertical="center" shrinkToFit="1"/>
    </xf>
    <xf numFmtId="0" fontId="7" fillId="0" borderId="45" xfId="0" applyFont="1" applyBorder="1" applyAlignment="1">
      <alignment horizontal="left" vertical="center" shrinkToFit="1"/>
    </xf>
    <xf numFmtId="0" fontId="7" fillId="0" borderId="56" xfId="0" applyFont="1" applyBorder="1" applyAlignment="1">
      <alignment horizontal="left" vertical="center" shrinkToFit="1"/>
    </xf>
    <xf numFmtId="0" fontId="0" fillId="0" borderId="2" xfId="0" applyBorder="1" applyAlignment="1">
      <alignment horizontal="center" vertical="center" shrinkToFit="1"/>
    </xf>
    <xf numFmtId="0" fontId="0" fillId="0" borderId="20" xfId="0" applyBorder="1" applyAlignment="1">
      <alignment horizontal="center" vertical="center" shrinkToFit="1"/>
    </xf>
    <xf numFmtId="0" fontId="23" fillId="4" borderId="23" xfId="0" applyFont="1" applyFill="1" applyBorder="1" applyAlignment="1">
      <alignment horizontal="center" vertical="center"/>
    </xf>
    <xf numFmtId="0" fontId="23" fillId="4" borderId="49" xfId="0" applyFont="1" applyFill="1" applyBorder="1" applyAlignment="1">
      <alignment horizontal="center" vertical="center"/>
    </xf>
    <xf numFmtId="0" fontId="0" fillId="0" borderId="24" xfId="0" applyBorder="1" applyAlignment="1">
      <alignment horizontal="right" vertical="center"/>
    </xf>
    <xf numFmtId="0" fontId="0" fillId="0" borderId="25" xfId="0" applyBorder="1" applyAlignment="1">
      <alignment horizontal="right" vertical="center"/>
    </xf>
    <xf numFmtId="0" fontId="8" fillId="2" borderId="24" xfId="0" applyFont="1" applyFill="1" applyBorder="1" applyAlignment="1">
      <alignment horizontal="center" vertical="center" shrinkToFit="1"/>
    </xf>
    <xf numFmtId="0" fontId="8" fillId="2" borderId="25" xfId="0" applyFont="1" applyFill="1" applyBorder="1" applyAlignment="1">
      <alignment horizontal="center" vertical="center" shrinkToFit="1"/>
    </xf>
    <xf numFmtId="0" fontId="8" fillId="2" borderId="51" xfId="0" applyFont="1" applyFill="1" applyBorder="1" applyAlignment="1">
      <alignment horizontal="center" vertical="center" shrinkToFit="1"/>
    </xf>
    <xf numFmtId="0" fontId="0" fillId="0" borderId="50" xfId="0" applyBorder="1" applyAlignment="1">
      <alignment horizontal="center" vertical="center"/>
    </xf>
    <xf numFmtId="0" fontId="0" fillId="0" borderId="1" xfId="0" applyBorder="1" applyAlignment="1">
      <alignment horizontal="right" vertical="center"/>
    </xf>
    <xf numFmtId="0" fontId="0" fillId="0" borderId="11" xfId="0" applyBorder="1" applyAlignment="1">
      <alignment horizontal="right" vertical="center"/>
    </xf>
    <xf numFmtId="0" fontId="0" fillId="0" borderId="20" xfId="0" applyBorder="1" applyAlignment="1">
      <alignment horizontal="left" vertical="center" shrinkToFit="1"/>
    </xf>
    <xf numFmtId="0" fontId="0" fillId="0" borderId="45" xfId="0" applyBorder="1" applyAlignment="1">
      <alignment horizontal="left" vertical="center" shrinkToFit="1"/>
    </xf>
    <xf numFmtId="0" fontId="0" fillId="0" borderId="56" xfId="0" applyBorder="1" applyAlignment="1">
      <alignment horizontal="left" vertical="center" shrinkToFit="1"/>
    </xf>
    <xf numFmtId="0" fontId="8" fillId="2" borderId="3" xfId="0" applyFont="1" applyFill="1" applyBorder="1" applyAlignment="1">
      <alignment horizontal="center" vertical="center" shrinkToFit="1"/>
    </xf>
    <xf numFmtId="0" fontId="8" fillId="2" borderId="1" xfId="0" applyFont="1" applyFill="1" applyBorder="1" applyAlignment="1">
      <alignment horizontal="center" vertical="center" shrinkToFit="1"/>
    </xf>
    <xf numFmtId="0" fontId="8" fillId="2" borderId="4"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8" fillId="2" borderId="6" xfId="0" applyFont="1" applyFill="1" applyBorder="1" applyAlignment="1">
      <alignment horizontal="center" vertical="center" shrinkToFit="1"/>
    </xf>
    <xf numFmtId="0" fontId="8" fillId="2" borderId="7" xfId="0" applyFont="1" applyFill="1" applyBorder="1" applyAlignment="1">
      <alignment horizontal="center" vertical="center" shrinkToFit="1"/>
    </xf>
    <xf numFmtId="0" fontId="0" fillId="0" borderId="3" xfId="0" applyBorder="1" applyAlignment="1">
      <alignment horizontal="center" vertical="center"/>
    </xf>
    <xf numFmtId="0" fontId="0" fillId="0" borderId="1" xfId="0" applyBorder="1" applyAlignment="1">
      <alignment horizontal="center" vertical="center"/>
    </xf>
    <xf numFmtId="0" fontId="0" fillId="0" borderId="11" xfId="0" applyBorder="1" applyAlignment="1">
      <alignment horizontal="center" vertical="center"/>
    </xf>
    <xf numFmtId="0" fontId="0" fillId="0" borderId="20" xfId="0" applyBorder="1" applyAlignment="1">
      <alignment horizontal="center" vertical="center"/>
    </xf>
    <xf numFmtId="0" fontId="23" fillId="4" borderId="50" xfId="0" applyFont="1" applyFill="1" applyBorder="1" applyAlignment="1">
      <alignment horizontal="center" vertical="center"/>
    </xf>
    <xf numFmtId="0" fontId="0" fillId="0" borderId="9" xfId="0" applyBorder="1" applyAlignment="1">
      <alignment horizontal="center" vertical="center" shrinkToFit="1"/>
    </xf>
    <xf numFmtId="0" fontId="0" fillId="0" borderId="8" xfId="0" applyBorder="1" applyAlignment="1">
      <alignment horizontal="center" vertical="center" shrinkToFit="1"/>
    </xf>
    <xf numFmtId="0" fontId="8" fillId="2" borderId="8" xfId="0" applyFont="1" applyFill="1" applyBorder="1"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8" fillId="2" borderId="12" xfId="0" applyFont="1" applyFill="1" applyBorder="1" applyAlignment="1">
      <alignment horizontal="center" vertical="center"/>
    </xf>
    <xf numFmtId="0" fontId="8" fillId="2" borderId="26" xfId="0" applyFont="1" applyFill="1" applyBorder="1" applyAlignment="1">
      <alignment horizontal="center" vertical="center"/>
    </xf>
    <xf numFmtId="0" fontId="0" fillId="0" borderId="6" xfId="0" applyBorder="1" applyAlignment="1">
      <alignment horizontal="right" vertical="center"/>
    </xf>
    <xf numFmtId="0" fontId="0" fillId="8" borderId="19" xfId="0" applyFill="1" applyBorder="1" applyAlignment="1">
      <alignment horizontal="center" vertical="center"/>
    </xf>
    <xf numFmtId="0" fontId="0" fillId="8" borderId="45" xfId="0" applyFill="1" applyBorder="1" applyAlignment="1">
      <alignment horizontal="center" vertical="center"/>
    </xf>
    <xf numFmtId="0" fontId="0" fillId="8" borderId="56" xfId="0" applyFill="1" applyBorder="1" applyAlignment="1">
      <alignment horizontal="center" vertical="center"/>
    </xf>
    <xf numFmtId="0" fontId="8" fillId="2" borderId="27" xfId="0" applyFont="1" applyFill="1" applyBorder="1" applyAlignment="1">
      <alignment horizontal="center" vertical="center"/>
    </xf>
    <xf numFmtId="0" fontId="8" fillId="2" borderId="29" xfId="0" applyFont="1" applyFill="1" applyBorder="1" applyAlignment="1">
      <alignment horizontal="center" vertical="center"/>
    </xf>
    <xf numFmtId="0" fontId="0" fillId="7" borderId="2" xfId="0" applyFill="1" applyBorder="1" applyAlignment="1">
      <alignment horizontal="center" vertical="center"/>
    </xf>
    <xf numFmtId="0" fontId="0" fillId="7" borderId="8" xfId="0" applyFill="1" applyBorder="1" applyAlignment="1">
      <alignment horizontal="center" vertical="center"/>
    </xf>
    <xf numFmtId="0" fontId="0" fillId="7" borderId="20" xfId="0" applyFill="1" applyBorder="1" applyAlignment="1">
      <alignment horizontal="center" vertical="center"/>
    </xf>
    <xf numFmtId="0" fontId="9" fillId="3" borderId="10" xfId="0" applyFont="1" applyFill="1" applyBorder="1" applyAlignment="1">
      <alignment horizontal="center" vertical="center"/>
    </xf>
    <xf numFmtId="0" fontId="0" fillId="0" borderId="61" xfId="0" applyBorder="1" applyAlignment="1">
      <alignment horizontal="right" vertical="center"/>
    </xf>
    <xf numFmtId="0" fontId="0" fillId="0" borderId="47" xfId="0" applyBorder="1" applyAlignment="1">
      <alignment horizontal="right" vertical="center"/>
    </xf>
    <xf numFmtId="0" fontId="0" fillId="0" borderId="0" xfId="0" applyAlignment="1">
      <alignment horizontal="right" vertical="center"/>
    </xf>
    <xf numFmtId="0" fontId="9" fillId="0" borderId="0" xfId="0" applyFont="1" applyAlignment="1">
      <alignment horizontal="center" vertical="center"/>
    </xf>
    <xf numFmtId="0" fontId="8" fillId="0" borderId="20" xfId="0" applyFont="1" applyFill="1" applyBorder="1" applyAlignment="1">
      <alignment horizontal="center" vertical="center"/>
    </xf>
    <xf numFmtId="0" fontId="8" fillId="0" borderId="45" xfId="0" applyFont="1" applyFill="1" applyBorder="1" applyAlignment="1">
      <alignment horizontal="center" vertical="center"/>
    </xf>
    <xf numFmtId="0" fontId="8" fillId="0" borderId="56" xfId="0" applyFont="1" applyFill="1" applyBorder="1" applyAlignment="1">
      <alignment horizontal="center" vertical="center"/>
    </xf>
    <xf numFmtId="0" fontId="0" fillId="0" borderId="6" xfId="0" applyBorder="1" applyAlignment="1">
      <alignment horizontal="center" vertical="center"/>
    </xf>
    <xf numFmtId="0" fontId="8" fillId="0" borderId="6" xfId="0" applyNumberFormat="1" applyFont="1" applyFill="1" applyBorder="1" applyAlignment="1">
      <alignment horizontal="center" vertical="center"/>
    </xf>
    <xf numFmtId="0" fontId="8" fillId="0" borderId="12" xfId="0" applyNumberFormat="1" applyFont="1" applyFill="1" applyBorder="1" applyAlignment="1">
      <alignment horizontal="center" vertical="center"/>
    </xf>
    <xf numFmtId="0" fontId="8" fillId="0" borderId="7" xfId="0" applyNumberFormat="1" applyFont="1" applyFill="1" applyBorder="1" applyAlignment="1">
      <alignment horizontal="center" vertical="center"/>
    </xf>
    <xf numFmtId="0" fontId="0" fillId="0" borderId="52" xfId="0" applyBorder="1" applyAlignment="1">
      <alignment horizontal="center" vertical="center"/>
    </xf>
    <xf numFmtId="0" fontId="8" fillId="0" borderId="32" xfId="0" applyFont="1" applyFill="1" applyBorder="1" applyAlignment="1">
      <alignment horizontal="center" vertical="center"/>
    </xf>
    <xf numFmtId="0" fontId="8" fillId="0" borderId="33" xfId="0" applyFont="1" applyFill="1" applyBorder="1" applyAlignment="1">
      <alignment horizontal="center" vertical="center"/>
    </xf>
    <xf numFmtId="0" fontId="8" fillId="0" borderId="66" xfId="0" applyFont="1" applyFill="1" applyBorder="1" applyAlignment="1">
      <alignment horizontal="center" vertical="center"/>
    </xf>
    <xf numFmtId="0" fontId="0" fillId="0" borderId="2" xfId="0" applyBorder="1" applyAlignment="1">
      <alignment horizontal="center" vertical="center"/>
    </xf>
    <xf numFmtId="0" fontId="0" fillId="0" borderId="8" xfId="0" applyBorder="1" applyAlignment="1">
      <alignment horizontal="center" vertical="center"/>
    </xf>
    <xf numFmtId="0" fontId="0" fillId="0" borderId="0" xfId="0" applyFill="1" applyAlignment="1">
      <alignment horizontal="center" vertical="center"/>
    </xf>
    <xf numFmtId="0" fontId="32" fillId="0" borderId="0" xfId="0" applyFont="1" applyAlignment="1">
      <alignment horizontal="center" vertical="center"/>
    </xf>
    <xf numFmtId="0" fontId="29" fillId="0" borderId="0" xfId="0" applyFont="1" applyAlignment="1">
      <alignment horizontal="left" vertical="center"/>
    </xf>
    <xf numFmtId="0" fontId="18" fillId="0" borderId="0" xfId="0" applyFont="1" applyAlignment="1">
      <alignment horizontal="left" vertical="center"/>
    </xf>
    <xf numFmtId="0" fontId="8" fillId="0" borderId="12" xfId="0" applyFont="1" applyFill="1" applyBorder="1" applyAlignment="1">
      <alignment horizontal="right" vertical="center"/>
    </xf>
    <xf numFmtId="0" fontId="8" fillId="0" borderId="25" xfId="0" applyFont="1" applyFill="1" applyBorder="1" applyAlignment="1">
      <alignment horizontal="right" vertical="center"/>
    </xf>
    <xf numFmtId="0" fontId="33" fillId="0" borderId="0" xfId="0" applyFont="1" applyAlignment="1">
      <alignment horizontal="left" vertical="center" wrapText="1"/>
    </xf>
    <xf numFmtId="0" fontId="0" fillId="0" borderId="0" xfId="0" applyAlignment="1">
      <alignment horizontal="left" vertical="center"/>
    </xf>
    <xf numFmtId="0" fontId="23" fillId="0" borderId="0" xfId="0" applyFont="1" applyAlignment="1">
      <alignment horizontal="center" vertical="center"/>
    </xf>
    <xf numFmtId="0" fontId="0" fillId="0" borderId="5" xfId="0" applyBorder="1" applyAlignment="1">
      <alignment horizontal="center" vertical="center"/>
    </xf>
    <xf numFmtId="0" fontId="8" fillId="0" borderId="17" xfId="0" applyFont="1" applyFill="1" applyBorder="1" applyAlignment="1">
      <alignment horizontal="center" vertical="center"/>
    </xf>
    <xf numFmtId="0" fontId="8" fillId="0" borderId="67" xfId="0" applyFont="1" applyFill="1" applyBorder="1" applyAlignment="1">
      <alignment horizontal="center" vertical="center"/>
    </xf>
    <xf numFmtId="0" fontId="8" fillId="0" borderId="18" xfId="0" applyFont="1" applyFill="1" applyBorder="1"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xf numFmtId="0" fontId="26" fillId="0" borderId="0" xfId="0" applyFont="1" applyBorder="1" applyAlignment="1">
      <alignment horizontal="left" vertical="center" wrapText="1"/>
    </xf>
    <xf numFmtId="0" fontId="23" fillId="0" borderId="64" xfId="0" applyFont="1" applyBorder="1" applyAlignment="1">
      <alignment horizontal="right" vertical="center"/>
    </xf>
    <xf numFmtId="0" fontId="23" fillId="0" borderId="22" xfId="0" applyFont="1" applyBorder="1" applyAlignment="1">
      <alignment horizontal="right" vertical="center"/>
    </xf>
    <xf numFmtId="0" fontId="23" fillId="0" borderId="65" xfId="0" applyFont="1" applyBorder="1" applyAlignment="1">
      <alignment horizontal="right" vertical="center"/>
    </xf>
    <xf numFmtId="0" fontId="0" fillId="8" borderId="2" xfId="0" applyFill="1" applyBorder="1" applyAlignment="1">
      <alignment horizontal="center" vertical="center"/>
    </xf>
    <xf numFmtId="0" fontId="0" fillId="8" borderId="8" xfId="0" applyFill="1" applyBorder="1" applyAlignment="1">
      <alignment horizontal="center" vertical="center"/>
    </xf>
    <xf numFmtId="0" fontId="0" fillId="8" borderId="9" xfId="0" applyFill="1" applyBorder="1" applyAlignment="1">
      <alignment horizontal="center" vertical="center"/>
    </xf>
    <xf numFmtId="0" fontId="0" fillId="0" borderId="4" xfId="0" applyBorder="1" applyAlignment="1">
      <alignment horizontal="center" vertical="center"/>
    </xf>
    <xf numFmtId="0" fontId="8" fillId="2" borderId="1" xfId="0" applyFont="1" applyFill="1" applyBorder="1" applyAlignment="1">
      <alignment horizontal="left" vertical="center"/>
    </xf>
    <xf numFmtId="0" fontId="8" fillId="2" borderId="4" xfId="0" applyFont="1" applyFill="1" applyBorder="1" applyAlignment="1">
      <alignment horizontal="left" vertical="center"/>
    </xf>
    <xf numFmtId="0" fontId="8" fillId="2" borderId="1" xfId="0" applyFont="1" applyFill="1" applyBorder="1" applyAlignment="1">
      <alignment horizontal="center" vertical="center"/>
    </xf>
    <xf numFmtId="0" fontId="0" fillId="0" borderId="57" xfId="0" applyBorder="1" applyAlignment="1">
      <alignment horizontal="center" vertical="center"/>
    </xf>
    <xf numFmtId="0" fontId="0" fillId="0" borderId="58" xfId="0" applyBorder="1" applyAlignment="1">
      <alignment horizontal="center" vertical="center"/>
    </xf>
    <xf numFmtId="0" fontId="0" fillId="0" borderId="59" xfId="0" applyBorder="1" applyAlignment="1">
      <alignment horizontal="center" vertical="center"/>
    </xf>
    <xf numFmtId="0" fontId="0" fillId="0" borderId="9" xfId="0" applyBorder="1" applyAlignment="1">
      <alignment horizontal="center" vertical="center"/>
    </xf>
    <xf numFmtId="0" fontId="8" fillId="2" borderId="6" xfId="0" applyFont="1" applyFill="1" applyBorder="1" applyAlignment="1">
      <alignment horizontal="center" vertical="center"/>
    </xf>
    <xf numFmtId="0" fontId="8" fillId="2" borderId="6" xfId="0" applyFont="1" applyFill="1" applyBorder="1" applyAlignment="1">
      <alignment horizontal="left" vertical="center"/>
    </xf>
    <xf numFmtId="0" fontId="8" fillId="2" borderId="7" xfId="0" applyFont="1" applyFill="1" applyBorder="1" applyAlignment="1">
      <alignment horizontal="left" vertical="center"/>
    </xf>
    <xf numFmtId="0" fontId="15" fillId="0" borderId="0" xfId="0" applyFont="1" applyAlignment="1">
      <alignment horizontal="left" vertical="center"/>
    </xf>
    <xf numFmtId="0" fontId="22" fillId="0" borderId="22" xfId="0" applyFont="1" applyBorder="1" applyAlignment="1">
      <alignment horizontal="center"/>
    </xf>
    <xf numFmtId="0" fontId="0" fillId="4" borderId="23" xfId="0" applyFill="1" applyBorder="1" applyAlignment="1">
      <alignment horizontal="center" vertical="center" shrinkToFit="1"/>
    </xf>
    <xf numFmtId="0" fontId="0" fillId="4" borderId="49" xfId="0" applyFill="1" applyBorder="1" applyAlignment="1">
      <alignment horizontal="center" vertical="center" shrinkToFit="1"/>
    </xf>
    <xf numFmtId="0" fontId="0" fillId="4" borderId="50" xfId="0" applyFill="1" applyBorder="1" applyAlignment="1">
      <alignment horizontal="center" vertical="center" shrinkToFit="1"/>
    </xf>
    <xf numFmtId="0" fontId="7" fillId="0" borderId="0" xfId="0" applyFont="1" applyBorder="1" applyAlignment="1">
      <alignment horizontal="left" vertical="center"/>
    </xf>
    <xf numFmtId="0" fontId="26" fillId="0" borderId="46" xfId="0" applyFont="1" applyBorder="1" applyAlignment="1">
      <alignment horizontal="left" vertical="top" wrapText="1"/>
    </xf>
    <xf numFmtId="0" fontId="26" fillId="0" borderId="0" xfId="0" applyFont="1" applyBorder="1" applyAlignment="1">
      <alignment horizontal="left" vertical="top" wrapText="1"/>
    </xf>
    <xf numFmtId="0" fontId="0" fillId="0" borderId="0" xfId="0" applyFont="1" applyAlignment="1">
      <alignment horizontal="left" vertical="center"/>
    </xf>
    <xf numFmtId="0" fontId="0" fillId="0" borderId="68" xfId="0" applyBorder="1" applyAlignment="1">
      <alignment horizontal="center" vertical="center"/>
    </xf>
    <xf numFmtId="0" fontId="0" fillId="0" borderId="69" xfId="0" applyBorder="1" applyAlignment="1">
      <alignment horizontal="center" vertical="center"/>
    </xf>
    <xf numFmtId="0" fontId="8" fillId="0" borderId="67" xfId="0" applyFont="1" applyFill="1" applyBorder="1" applyAlignment="1">
      <alignment horizontal="right" vertical="center"/>
    </xf>
    <xf numFmtId="0" fontId="8" fillId="0" borderId="70" xfId="0" applyFont="1" applyFill="1" applyBorder="1" applyAlignment="1">
      <alignment horizontal="right" vertical="center"/>
    </xf>
    <xf numFmtId="0" fontId="8" fillId="0" borderId="70" xfId="0" applyFont="1" applyFill="1" applyBorder="1" applyAlignment="1">
      <alignment horizontal="left" vertical="center"/>
    </xf>
    <xf numFmtId="0" fontId="8" fillId="0" borderId="71" xfId="0" applyFont="1" applyFill="1" applyBorder="1" applyAlignment="1">
      <alignment horizontal="left" vertical="center"/>
    </xf>
    <xf numFmtId="0" fontId="8" fillId="0" borderId="70" xfId="0" applyFont="1" applyFill="1" applyBorder="1" applyAlignment="1">
      <alignment horizontal="center" vertical="center"/>
    </xf>
    <xf numFmtId="0" fontId="8" fillId="0" borderId="71" xfId="0" applyFont="1" applyFill="1" applyBorder="1" applyAlignment="1">
      <alignment horizontal="center" vertical="center"/>
    </xf>
    <xf numFmtId="0" fontId="12" fillId="0" borderId="0" xfId="0" applyFont="1" applyAlignment="1">
      <alignment horizontal="left" vertical="center"/>
    </xf>
    <xf numFmtId="0" fontId="0" fillId="0" borderId="68" xfId="0" applyBorder="1" applyAlignment="1">
      <alignment horizontal="center" vertical="center" shrinkToFit="1"/>
    </xf>
    <xf numFmtId="0" fontId="0" fillId="0" borderId="71" xfId="0" applyBorder="1" applyAlignment="1">
      <alignment horizontal="center" vertical="center" shrinkToFit="1"/>
    </xf>
    <xf numFmtId="0" fontId="34" fillId="0" borderId="72" xfId="0" applyFont="1" applyBorder="1" applyAlignment="1">
      <alignment horizontal="center" vertical="center"/>
    </xf>
    <xf numFmtId="0" fontId="34" fillId="0" borderId="73" xfId="0" applyFont="1" applyBorder="1" applyAlignment="1">
      <alignment horizontal="center" vertical="center"/>
    </xf>
    <xf numFmtId="0" fontId="0" fillId="0" borderId="74" xfId="0" applyBorder="1" applyAlignment="1">
      <alignment horizontal="center" vertical="center"/>
    </xf>
    <xf numFmtId="0" fontId="0" fillId="0" borderId="75" xfId="0" applyBorder="1" applyAlignment="1">
      <alignment horizontal="center" vertical="center"/>
    </xf>
    <xf numFmtId="0" fontId="0" fillId="0" borderId="22" xfId="0" applyBorder="1" applyAlignment="1">
      <alignment horizontal="center" vertical="center" shrinkToFit="1"/>
    </xf>
  </cellXfs>
  <cellStyles count="3">
    <cellStyle name="標準" xfId="0" builtinId="0"/>
    <cellStyle name="標準 3" xfId="1" xr:uid="{00000000-0005-0000-0000-000001000000}"/>
    <cellStyle name="標準_17年度中学生会員登録用紙" xfId="2" xr:uid="{00000000-0005-0000-0000-000002000000}"/>
  </cellStyles>
  <dxfs count="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10</xdr:col>
      <xdr:colOff>65309</xdr:colOff>
      <xdr:row>9</xdr:row>
      <xdr:rowOff>34472</xdr:rowOff>
    </xdr:from>
    <xdr:to>
      <xdr:col>16</xdr:col>
      <xdr:colOff>235857</xdr:colOff>
      <xdr:row>12</xdr:row>
      <xdr:rowOff>25401</xdr:rowOff>
    </xdr:to>
    <xdr:sp macro="" textlink="">
      <xdr:nvSpPr>
        <xdr:cNvPr id="2" name="角丸四角形 1">
          <a:extLst>
            <a:ext uri="{FF2B5EF4-FFF2-40B4-BE49-F238E27FC236}">
              <a16:creationId xmlns:a16="http://schemas.microsoft.com/office/drawing/2014/main" id="{45201C54-DC10-4608-9B32-730306D6B76C}"/>
            </a:ext>
          </a:extLst>
        </xdr:cNvPr>
        <xdr:cNvSpPr/>
      </xdr:nvSpPr>
      <xdr:spPr>
        <a:xfrm>
          <a:off x="7367809" y="2365829"/>
          <a:ext cx="4361548" cy="780143"/>
        </a:xfrm>
        <a:prstGeom prst="roundRect">
          <a:avLst/>
        </a:prstGeom>
      </xdr:spPr>
      <xdr:style>
        <a:lnRef idx="1">
          <a:schemeClr val="accent6"/>
        </a:lnRef>
        <a:fillRef idx="2">
          <a:schemeClr val="accent6"/>
        </a:fillRef>
        <a:effectRef idx="1">
          <a:schemeClr val="accent6"/>
        </a:effectRef>
        <a:fontRef idx="minor">
          <a:schemeClr val="dk1"/>
        </a:fontRef>
      </xdr:style>
      <xdr:txBody>
        <a:bodyPr vertOverflow="clip" rtlCol="0" anchor="ctr"/>
        <a:lstStyle/>
        <a:p>
          <a:pPr algn="ctr">
            <a:lnSpc>
              <a:spcPts val="2100"/>
            </a:lnSpc>
          </a:pPr>
          <a:r>
            <a:rPr kumimoji="1" lang="ja-JP" altLang="en-US" sz="1800" b="1"/>
            <a:t>クラブチームの方はクラブチーム用の申し込み用紙を使っていただいても結構です。（下のタブをクリック）</a:t>
          </a:r>
          <a:endParaRPr kumimoji="1" lang="en-US" altLang="ja-JP" sz="1800" b="1"/>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349250</xdr:colOff>
      <xdr:row>6</xdr:row>
      <xdr:rowOff>0</xdr:rowOff>
    </xdr:from>
    <xdr:to>
      <xdr:col>29</xdr:col>
      <xdr:colOff>547925</xdr:colOff>
      <xdr:row>10</xdr:row>
      <xdr:rowOff>81644</xdr:rowOff>
    </xdr:to>
    <xdr:sp macro="" textlink="">
      <xdr:nvSpPr>
        <xdr:cNvPr id="4" name="角丸四角形 3">
          <a:extLst>
            <a:ext uri="{FF2B5EF4-FFF2-40B4-BE49-F238E27FC236}">
              <a16:creationId xmlns:a16="http://schemas.microsoft.com/office/drawing/2014/main" id="{696B31B2-21B2-4BB6-967F-4E98EC1653B5}"/>
            </a:ext>
          </a:extLst>
        </xdr:cNvPr>
        <xdr:cNvSpPr/>
      </xdr:nvSpPr>
      <xdr:spPr>
        <a:xfrm>
          <a:off x="15321643" y="1605643"/>
          <a:ext cx="5551714" cy="1170215"/>
        </a:xfrm>
        <a:prstGeom prst="roundRect">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rtlCol="0" anchor="ctr"/>
        <a:lstStyle/>
        <a:p>
          <a:pPr algn="ctr">
            <a:lnSpc>
              <a:spcPts val="2100"/>
            </a:lnSpc>
          </a:pPr>
          <a:r>
            <a:rPr kumimoji="1" lang="ja-JP" altLang="en-US" sz="1800" b="1">
              <a:solidFill>
                <a:sysClr val="windowText" lastClr="000000"/>
              </a:solidFill>
            </a:rPr>
            <a:t>所属校が５校以上の場合はファイルをコピーして作成してください。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20</xdr:col>
      <xdr:colOff>76200</xdr:colOff>
      <xdr:row>8</xdr:row>
      <xdr:rowOff>69850</xdr:rowOff>
    </xdr:from>
    <xdr:to>
      <xdr:col>28</xdr:col>
      <xdr:colOff>0</xdr:colOff>
      <xdr:row>23</xdr:row>
      <xdr:rowOff>114300</xdr:rowOff>
    </xdr:to>
    <xdr:sp macro="" textlink="">
      <xdr:nvSpPr>
        <xdr:cNvPr id="2" name="角丸四角形 1">
          <a:extLst>
            <a:ext uri="{FF2B5EF4-FFF2-40B4-BE49-F238E27FC236}">
              <a16:creationId xmlns:a16="http://schemas.microsoft.com/office/drawing/2014/main" id="{68499ADF-3B59-4E80-A733-69E395F351DD}"/>
            </a:ext>
          </a:extLst>
        </xdr:cNvPr>
        <xdr:cNvSpPr/>
      </xdr:nvSpPr>
      <xdr:spPr>
        <a:xfrm>
          <a:off x="13182600" y="2400300"/>
          <a:ext cx="5397500" cy="4140200"/>
        </a:xfrm>
        <a:prstGeom prst="roundRect">
          <a:avLst>
            <a:gd name="adj" fmla="val 892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nSpc>
              <a:spcPts val="2000"/>
            </a:lnSpc>
          </a:pPr>
          <a:r>
            <a:rPr lang="en-US" altLang="ja-JP" sz="1600" b="1" baseline="0">
              <a:solidFill>
                <a:schemeClr val="bg1"/>
              </a:solidFill>
              <a:latin typeface="+mn-lt"/>
              <a:ea typeface="+mn-ea"/>
              <a:cs typeface="+mn-cs"/>
            </a:rPr>
            <a:t>※</a:t>
          </a:r>
          <a:r>
            <a:rPr lang="ja-JP" altLang="en-US" sz="1600" b="1" baseline="0">
              <a:solidFill>
                <a:schemeClr val="bg1"/>
              </a:solidFill>
              <a:latin typeface="+mn-lt"/>
              <a:ea typeface="+mn-ea"/>
              <a:cs typeface="+mn-cs"/>
            </a:rPr>
            <a:t>所属学校長の許可について</a:t>
          </a:r>
          <a:endParaRPr lang="en-US" altLang="ja-JP" sz="1600" b="1" baseline="0">
            <a:solidFill>
              <a:schemeClr val="bg1"/>
            </a:solidFill>
            <a:latin typeface="+mn-lt"/>
            <a:ea typeface="+mn-ea"/>
            <a:cs typeface="+mn-cs"/>
          </a:endParaRPr>
        </a:p>
        <a:p>
          <a:pPr>
            <a:lnSpc>
              <a:spcPts val="2000"/>
            </a:lnSpc>
          </a:pPr>
          <a:r>
            <a:rPr lang="ja-JP" altLang="en-US" sz="1600" b="1" baseline="0">
              <a:solidFill>
                <a:schemeClr val="bg1"/>
              </a:solidFill>
              <a:latin typeface="+mn-lt"/>
              <a:ea typeface="+mn-ea"/>
              <a:cs typeface="+mn-cs"/>
            </a:rPr>
            <a:t>　　クラブチーム（保護者の方）は，所属中学校長に以下のことをお話しください。</a:t>
          </a:r>
        </a:p>
        <a:p>
          <a:pPr>
            <a:lnSpc>
              <a:spcPts val="2000"/>
            </a:lnSpc>
          </a:pPr>
          <a:r>
            <a:rPr lang="ja-JP" altLang="en-US" sz="1600" b="1" baseline="0">
              <a:solidFill>
                <a:schemeClr val="bg1"/>
              </a:solidFill>
              <a:latin typeface="+mn-lt"/>
              <a:ea typeface="+mn-ea"/>
              <a:cs typeface="+mn-cs"/>
            </a:rPr>
            <a:t>・県協会主催のバドミントン大会に出場する。</a:t>
          </a:r>
        </a:p>
        <a:p>
          <a:pPr>
            <a:lnSpc>
              <a:spcPts val="2000"/>
            </a:lnSpc>
          </a:pPr>
          <a:r>
            <a:rPr lang="ja-JP" altLang="en-US" sz="1600" b="1" baseline="0">
              <a:solidFill>
                <a:schemeClr val="bg1"/>
              </a:solidFill>
              <a:latin typeface="+mn-lt"/>
              <a:ea typeface="+mn-ea"/>
              <a:cs typeface="+mn-cs"/>
            </a:rPr>
            <a:t>・出場にあたって学校名を使用するので，許可をいただくこと。</a:t>
          </a:r>
        </a:p>
        <a:p>
          <a:pPr>
            <a:lnSpc>
              <a:spcPts val="2000"/>
            </a:lnSpc>
          </a:pPr>
          <a:r>
            <a:rPr lang="ja-JP" altLang="en-US" sz="1600" b="1" baseline="0">
              <a:solidFill>
                <a:schemeClr val="bg1"/>
              </a:solidFill>
              <a:latin typeface="+mn-lt"/>
              <a:ea typeface="+mn-ea"/>
              <a:cs typeface="+mn-cs"/>
            </a:rPr>
            <a:t>・学校部活動の活動と同様の活動として，大会への参加を認めていただくこと。</a:t>
          </a:r>
        </a:p>
        <a:p>
          <a:pPr>
            <a:lnSpc>
              <a:spcPts val="1900"/>
            </a:lnSpc>
          </a:pPr>
          <a:r>
            <a:rPr lang="ja-JP" altLang="en-US" sz="1600" b="1" baseline="0">
              <a:solidFill>
                <a:schemeClr val="bg1"/>
              </a:solidFill>
              <a:latin typeface="+mn-lt"/>
              <a:ea typeface="+mn-ea"/>
              <a:cs typeface="+mn-cs"/>
            </a:rPr>
            <a:t>・引率はクラブチーム代表者（または保護者）で行うことを認めていただく。中小体連主催の大会とは異なり，教諭の引率は絶対に必要ではない。学校が認めた者が代表者として引率することを認める。</a:t>
          </a:r>
        </a:p>
        <a:p>
          <a:pPr algn="ctr">
            <a:lnSpc>
              <a:spcPts val="1500"/>
            </a:lnSpc>
          </a:pPr>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A1:E101"/>
  <sheetViews>
    <sheetView workbookViewId="0">
      <selection activeCell="B16" sqref="B16"/>
    </sheetView>
  </sheetViews>
  <sheetFormatPr defaultRowHeight="13"/>
  <cols>
    <col min="2" max="2" width="27.453125" customWidth="1"/>
    <col min="3" max="3" width="8.453125" customWidth="1"/>
    <col min="4" max="4" width="59" customWidth="1"/>
  </cols>
  <sheetData>
    <row r="1" spans="1:5">
      <c r="A1" s="5" t="s">
        <v>89</v>
      </c>
      <c r="B1" s="5" t="s">
        <v>90</v>
      </c>
      <c r="C1" s="2" t="s">
        <v>91</v>
      </c>
      <c r="D1" s="2" t="s">
        <v>92</v>
      </c>
      <c r="E1" s="180" t="s">
        <v>298</v>
      </c>
    </row>
    <row r="2" spans="1:5">
      <c r="A2">
        <v>1</v>
      </c>
      <c r="B2" t="s">
        <v>93</v>
      </c>
      <c r="C2" s="3" t="s">
        <v>36</v>
      </c>
      <c r="D2" s="4" t="s">
        <v>299</v>
      </c>
      <c r="E2" t="s">
        <v>367</v>
      </c>
    </row>
    <row r="3" spans="1:5">
      <c r="A3">
        <v>2</v>
      </c>
      <c r="B3" t="s">
        <v>94</v>
      </c>
      <c r="C3" s="3" t="s">
        <v>0</v>
      </c>
      <c r="D3" s="4" t="s">
        <v>300</v>
      </c>
      <c r="E3" t="s">
        <v>368</v>
      </c>
    </row>
    <row r="4" spans="1:5">
      <c r="A4">
        <v>3</v>
      </c>
      <c r="B4" t="s">
        <v>95</v>
      </c>
      <c r="C4" s="3" t="s">
        <v>1</v>
      </c>
      <c r="D4" s="4" t="s">
        <v>301</v>
      </c>
      <c r="E4" t="s">
        <v>369</v>
      </c>
    </row>
    <row r="5" spans="1:5">
      <c r="A5">
        <v>4</v>
      </c>
      <c r="B5" t="s">
        <v>96</v>
      </c>
      <c r="C5" s="3" t="s">
        <v>2</v>
      </c>
      <c r="D5" s="4" t="s">
        <v>302</v>
      </c>
      <c r="E5" t="s">
        <v>370</v>
      </c>
    </row>
    <row r="6" spans="1:5">
      <c r="A6">
        <v>5</v>
      </c>
      <c r="B6" t="s">
        <v>97</v>
      </c>
      <c r="C6" s="3" t="s">
        <v>6</v>
      </c>
      <c r="D6" s="4" t="s">
        <v>303</v>
      </c>
      <c r="E6" t="s">
        <v>371</v>
      </c>
    </row>
    <row r="7" spans="1:5">
      <c r="A7">
        <v>6</v>
      </c>
      <c r="B7" t="s">
        <v>98</v>
      </c>
      <c r="C7" s="3" t="s">
        <v>3</v>
      </c>
      <c r="D7" s="4" t="s">
        <v>304</v>
      </c>
      <c r="E7" t="s">
        <v>372</v>
      </c>
    </row>
    <row r="8" spans="1:5">
      <c r="A8">
        <v>7</v>
      </c>
      <c r="B8" t="s">
        <v>99</v>
      </c>
      <c r="C8" s="3" t="s">
        <v>4</v>
      </c>
      <c r="D8" s="4" t="s">
        <v>305</v>
      </c>
      <c r="E8" t="s">
        <v>374</v>
      </c>
    </row>
    <row r="9" spans="1:5">
      <c r="A9">
        <v>8</v>
      </c>
      <c r="B9" t="s">
        <v>100</v>
      </c>
      <c r="C9" s="3" t="s">
        <v>5</v>
      </c>
      <c r="D9" s="4" t="s">
        <v>306</v>
      </c>
      <c r="E9" t="s">
        <v>373</v>
      </c>
    </row>
    <row r="10" spans="1:5">
      <c r="A10">
        <v>9</v>
      </c>
      <c r="B10" t="s">
        <v>101</v>
      </c>
      <c r="C10" s="3" t="s">
        <v>7</v>
      </c>
      <c r="D10" s="4" t="s">
        <v>307</v>
      </c>
      <c r="E10" t="s">
        <v>375</v>
      </c>
    </row>
    <row r="11" spans="1:5">
      <c r="A11">
        <v>10</v>
      </c>
      <c r="B11" t="s">
        <v>102</v>
      </c>
      <c r="C11" s="1"/>
      <c r="D11" s="1"/>
      <c r="E11" t="s">
        <v>376</v>
      </c>
    </row>
    <row r="12" spans="1:5">
      <c r="A12">
        <v>11</v>
      </c>
      <c r="B12" t="s">
        <v>103</v>
      </c>
      <c r="C12" s="3" t="s">
        <v>33</v>
      </c>
      <c r="D12" s="4" t="s">
        <v>308</v>
      </c>
      <c r="E12" t="s">
        <v>378</v>
      </c>
    </row>
    <row r="13" spans="1:5">
      <c r="A13">
        <v>12</v>
      </c>
      <c r="B13" t="s">
        <v>337</v>
      </c>
      <c r="C13" s="1"/>
      <c r="D13" s="1" t="s">
        <v>380</v>
      </c>
      <c r="E13" t="s">
        <v>379</v>
      </c>
    </row>
    <row r="14" spans="1:5">
      <c r="A14">
        <v>13</v>
      </c>
      <c r="B14" t="s">
        <v>338</v>
      </c>
      <c r="C14" s="1"/>
      <c r="D14" s="92" t="s">
        <v>381</v>
      </c>
      <c r="E14" t="s">
        <v>377</v>
      </c>
    </row>
    <row r="15" spans="1:5">
      <c r="A15">
        <v>14</v>
      </c>
      <c r="C15" s="1"/>
      <c r="D15" s="1"/>
    </row>
    <row r="16" spans="1:5">
      <c r="A16">
        <v>15</v>
      </c>
      <c r="C16" s="1"/>
      <c r="D16" s="1"/>
    </row>
    <row r="17" spans="1:5">
      <c r="A17">
        <v>16</v>
      </c>
      <c r="B17" t="s">
        <v>104</v>
      </c>
      <c r="C17" s="1"/>
      <c r="D17" s="1"/>
      <c r="E17" t="s">
        <v>382</v>
      </c>
    </row>
    <row r="18" spans="1:5">
      <c r="A18">
        <v>17</v>
      </c>
      <c r="B18" t="s">
        <v>105</v>
      </c>
      <c r="C18" s="3" t="s">
        <v>29</v>
      </c>
      <c r="D18" s="4" t="s">
        <v>309</v>
      </c>
      <c r="E18" t="s">
        <v>383</v>
      </c>
    </row>
    <row r="19" spans="1:5">
      <c r="A19">
        <v>18</v>
      </c>
      <c r="B19" t="s">
        <v>107</v>
      </c>
      <c r="C19" s="3" t="s">
        <v>14</v>
      </c>
      <c r="D19" s="4" t="s">
        <v>311</v>
      </c>
      <c r="E19" t="s">
        <v>385</v>
      </c>
    </row>
    <row r="20" spans="1:5">
      <c r="A20">
        <v>19</v>
      </c>
      <c r="B20" t="s">
        <v>108</v>
      </c>
      <c r="C20" s="3" t="s">
        <v>30</v>
      </c>
      <c r="D20" s="4" t="s">
        <v>312</v>
      </c>
      <c r="E20" t="s">
        <v>386</v>
      </c>
    </row>
    <row r="21" spans="1:5">
      <c r="A21">
        <v>20</v>
      </c>
      <c r="B21" t="s">
        <v>109</v>
      </c>
      <c r="C21" s="3" t="s">
        <v>13</v>
      </c>
      <c r="D21" s="4" t="s">
        <v>313</v>
      </c>
      <c r="E21" t="s">
        <v>387</v>
      </c>
    </row>
    <row r="22" spans="1:5">
      <c r="A22">
        <v>21</v>
      </c>
      <c r="B22" t="s">
        <v>110</v>
      </c>
      <c r="D22" s="92" t="s">
        <v>314</v>
      </c>
      <c r="E22" t="s">
        <v>388</v>
      </c>
    </row>
    <row r="23" spans="1:5">
      <c r="A23">
        <v>22</v>
      </c>
      <c r="B23" t="s">
        <v>224</v>
      </c>
      <c r="D23" s="92" t="s">
        <v>315</v>
      </c>
      <c r="E23" t="s">
        <v>389</v>
      </c>
    </row>
    <row r="24" spans="1:5">
      <c r="A24">
        <v>23</v>
      </c>
      <c r="B24" t="s">
        <v>339</v>
      </c>
      <c r="C24" t="s">
        <v>396</v>
      </c>
      <c r="D24" s="92" t="s">
        <v>397</v>
      </c>
      <c r="E24" t="s">
        <v>390</v>
      </c>
    </row>
    <row r="25" spans="1:5">
      <c r="A25">
        <v>24</v>
      </c>
      <c r="B25" t="s">
        <v>342</v>
      </c>
      <c r="D25" s="92"/>
      <c r="E25" t="s">
        <v>391</v>
      </c>
    </row>
    <row r="26" spans="1:5">
      <c r="A26">
        <v>25</v>
      </c>
      <c r="B26" t="s">
        <v>343</v>
      </c>
      <c r="D26" s="92"/>
      <c r="E26" t="s">
        <v>392</v>
      </c>
    </row>
    <row r="27" spans="1:5">
      <c r="A27">
        <v>26</v>
      </c>
      <c r="B27" t="s">
        <v>106</v>
      </c>
      <c r="D27" s="92" t="s">
        <v>310</v>
      </c>
      <c r="E27" t="s">
        <v>384</v>
      </c>
    </row>
    <row r="28" spans="1:5">
      <c r="A28">
        <v>27</v>
      </c>
      <c r="B28" t="s">
        <v>340</v>
      </c>
      <c r="D28" t="s">
        <v>398</v>
      </c>
      <c r="E28" t="s">
        <v>393</v>
      </c>
    </row>
    <row r="29" spans="1:5">
      <c r="A29">
        <v>28</v>
      </c>
      <c r="B29" t="s">
        <v>341</v>
      </c>
      <c r="D29" t="s">
        <v>399</v>
      </c>
      <c r="E29" t="s">
        <v>394</v>
      </c>
    </row>
    <row r="30" spans="1:5">
      <c r="A30">
        <v>29</v>
      </c>
      <c r="B30" t="s">
        <v>344</v>
      </c>
      <c r="D30" s="92" t="s">
        <v>400</v>
      </c>
      <c r="E30" t="s">
        <v>395</v>
      </c>
    </row>
    <row r="31" spans="1:5">
      <c r="A31">
        <v>30</v>
      </c>
    </row>
    <row r="32" spans="1:5">
      <c r="A32">
        <v>31</v>
      </c>
      <c r="B32" t="s">
        <v>345</v>
      </c>
      <c r="C32" t="s">
        <v>401</v>
      </c>
      <c r="D32" t="s">
        <v>402</v>
      </c>
      <c r="E32" t="s">
        <v>410</v>
      </c>
    </row>
    <row r="33" spans="1:5">
      <c r="A33">
        <v>32</v>
      </c>
      <c r="B33" t="s">
        <v>227</v>
      </c>
      <c r="E33" t="s">
        <v>403</v>
      </c>
    </row>
    <row r="34" spans="1:5">
      <c r="A34">
        <v>33</v>
      </c>
      <c r="B34" t="s">
        <v>111</v>
      </c>
      <c r="C34" s="3" t="s">
        <v>34</v>
      </c>
      <c r="D34" s="4" t="s">
        <v>316</v>
      </c>
      <c r="E34" t="s">
        <v>404</v>
      </c>
    </row>
    <row r="35" spans="1:5">
      <c r="A35">
        <v>34</v>
      </c>
      <c r="B35" t="s">
        <v>112</v>
      </c>
      <c r="C35" s="3" t="s">
        <v>25</v>
      </c>
      <c r="D35" s="4" t="s">
        <v>317</v>
      </c>
      <c r="E35" t="s">
        <v>405</v>
      </c>
    </row>
    <row r="36" spans="1:5">
      <c r="A36">
        <v>35</v>
      </c>
      <c r="B36" t="s">
        <v>113</v>
      </c>
      <c r="C36" s="3" t="s">
        <v>28</v>
      </c>
      <c r="D36" s="4" t="s">
        <v>318</v>
      </c>
      <c r="E36" t="s">
        <v>406</v>
      </c>
    </row>
    <row r="37" spans="1:5">
      <c r="A37">
        <v>36</v>
      </c>
      <c r="B37" s="93" t="s">
        <v>225</v>
      </c>
      <c r="E37" t="s">
        <v>407</v>
      </c>
    </row>
    <row r="38" spans="1:5">
      <c r="A38">
        <v>37</v>
      </c>
      <c r="B38" t="s">
        <v>346</v>
      </c>
      <c r="D38" s="92" t="s">
        <v>421</v>
      </c>
      <c r="E38" t="s">
        <v>411</v>
      </c>
    </row>
    <row r="39" spans="1:5">
      <c r="A39">
        <v>38</v>
      </c>
      <c r="B39" t="s">
        <v>114</v>
      </c>
      <c r="C39" s="3" t="s">
        <v>26</v>
      </c>
      <c r="D39" s="4" t="s">
        <v>319</v>
      </c>
      <c r="E39" t="s">
        <v>408</v>
      </c>
    </row>
    <row r="40" spans="1:5">
      <c r="A40">
        <v>39</v>
      </c>
      <c r="B40" t="s">
        <v>115</v>
      </c>
      <c r="C40" s="1"/>
      <c r="D40" s="1"/>
      <c r="E40" t="s">
        <v>409</v>
      </c>
    </row>
    <row r="41" spans="1:5">
      <c r="A41">
        <v>40</v>
      </c>
      <c r="B41" t="s">
        <v>347</v>
      </c>
      <c r="D41" s="92" t="s">
        <v>422</v>
      </c>
      <c r="E41" t="s">
        <v>412</v>
      </c>
    </row>
    <row r="42" spans="1:5">
      <c r="A42">
        <v>41</v>
      </c>
      <c r="B42" t="s">
        <v>116</v>
      </c>
      <c r="C42" s="3" t="s">
        <v>27</v>
      </c>
      <c r="D42" s="4" t="s">
        <v>320</v>
      </c>
      <c r="E42" t="s">
        <v>413</v>
      </c>
    </row>
    <row r="43" spans="1:5">
      <c r="A43">
        <v>42</v>
      </c>
      <c r="B43" t="s">
        <v>348</v>
      </c>
      <c r="D43" s="92" t="s">
        <v>423</v>
      </c>
      <c r="E43" t="s">
        <v>414</v>
      </c>
    </row>
    <row r="44" spans="1:5">
      <c r="A44">
        <v>43</v>
      </c>
      <c r="B44" t="s">
        <v>349</v>
      </c>
      <c r="D44" s="92" t="s">
        <v>424</v>
      </c>
      <c r="E44" t="s">
        <v>415</v>
      </c>
    </row>
    <row r="45" spans="1:5">
      <c r="A45">
        <v>44</v>
      </c>
      <c r="B45" t="s">
        <v>117</v>
      </c>
      <c r="C45" s="3" t="s">
        <v>32</v>
      </c>
      <c r="D45" s="4" t="s">
        <v>321</v>
      </c>
      <c r="E45" t="s">
        <v>416</v>
      </c>
    </row>
    <row r="46" spans="1:5">
      <c r="A46">
        <v>45</v>
      </c>
      <c r="B46" t="s">
        <v>118</v>
      </c>
      <c r="C46" s="3" t="s">
        <v>8</v>
      </c>
      <c r="D46" s="4" t="s">
        <v>322</v>
      </c>
      <c r="E46" t="s">
        <v>417</v>
      </c>
    </row>
    <row r="47" spans="1:5">
      <c r="A47">
        <v>46</v>
      </c>
      <c r="B47" s="1" t="s">
        <v>119</v>
      </c>
      <c r="D47" s="92" t="s">
        <v>425</v>
      </c>
      <c r="E47" t="s">
        <v>418</v>
      </c>
    </row>
    <row r="48" spans="1:5">
      <c r="A48">
        <v>47</v>
      </c>
      <c r="B48" t="s">
        <v>350</v>
      </c>
      <c r="D48" s="92" t="s">
        <v>426</v>
      </c>
      <c r="E48" t="s">
        <v>419</v>
      </c>
    </row>
    <row r="49" spans="1:5">
      <c r="A49">
        <v>48</v>
      </c>
      <c r="B49" t="s">
        <v>351</v>
      </c>
      <c r="D49" s="92" t="s">
        <v>427</v>
      </c>
      <c r="E49" t="s">
        <v>420</v>
      </c>
    </row>
    <row r="50" spans="1:5">
      <c r="A50">
        <v>49</v>
      </c>
    </row>
    <row r="51" spans="1:5">
      <c r="A51">
        <v>50</v>
      </c>
    </row>
    <row r="52" spans="1:5">
      <c r="A52">
        <v>51</v>
      </c>
      <c r="B52" t="s">
        <v>228</v>
      </c>
      <c r="D52" t="s">
        <v>323</v>
      </c>
      <c r="E52" t="s">
        <v>428</v>
      </c>
    </row>
    <row r="53" spans="1:5">
      <c r="A53">
        <v>52</v>
      </c>
      <c r="B53" t="s">
        <v>226</v>
      </c>
      <c r="D53" t="s">
        <v>324</v>
      </c>
      <c r="E53" t="s">
        <v>429</v>
      </c>
    </row>
    <row r="54" spans="1:5">
      <c r="A54">
        <v>53</v>
      </c>
      <c r="B54" t="s">
        <v>120</v>
      </c>
      <c r="C54" s="94" t="s">
        <v>232</v>
      </c>
      <c r="D54" s="94" t="s">
        <v>231</v>
      </c>
      <c r="E54" s="183" t="s">
        <v>430</v>
      </c>
    </row>
    <row r="55" spans="1:5">
      <c r="A55">
        <v>54</v>
      </c>
      <c r="B55" t="s">
        <v>121</v>
      </c>
      <c r="C55" s="3" t="s">
        <v>10</v>
      </c>
      <c r="D55" s="4" t="s">
        <v>325</v>
      </c>
      <c r="E55" s="183" t="s">
        <v>431</v>
      </c>
    </row>
    <row r="56" spans="1:5">
      <c r="A56">
        <v>55</v>
      </c>
      <c r="B56" t="s">
        <v>122</v>
      </c>
      <c r="C56" s="3" t="s">
        <v>11</v>
      </c>
      <c r="D56" s="4" t="s">
        <v>326</v>
      </c>
      <c r="E56" s="183" t="s">
        <v>432</v>
      </c>
    </row>
    <row r="57" spans="1:5">
      <c r="A57">
        <v>56</v>
      </c>
      <c r="B57" t="s">
        <v>123</v>
      </c>
      <c r="C57" s="3" t="s">
        <v>9</v>
      </c>
      <c r="D57" s="4" t="s">
        <v>327</v>
      </c>
      <c r="E57" s="183" t="s">
        <v>433</v>
      </c>
    </row>
    <row r="58" spans="1:5">
      <c r="A58">
        <v>57</v>
      </c>
      <c r="B58" t="s">
        <v>124</v>
      </c>
      <c r="C58" s="3" t="s">
        <v>31</v>
      </c>
      <c r="D58" s="4" t="s">
        <v>328</v>
      </c>
      <c r="E58" s="183" t="s">
        <v>434</v>
      </c>
    </row>
    <row r="59" spans="1:5">
      <c r="A59">
        <v>58</v>
      </c>
      <c r="B59" t="s">
        <v>125</v>
      </c>
      <c r="C59" s="3" t="s">
        <v>164</v>
      </c>
      <c r="D59" s="4" t="s">
        <v>165</v>
      </c>
      <c r="E59" s="183" t="s">
        <v>435</v>
      </c>
    </row>
    <row r="60" spans="1:5">
      <c r="A60">
        <v>59</v>
      </c>
      <c r="B60" t="s">
        <v>356</v>
      </c>
      <c r="E60" s="183" t="s">
        <v>436</v>
      </c>
    </row>
    <row r="61" spans="1:5">
      <c r="A61">
        <v>60</v>
      </c>
      <c r="B61" t="s">
        <v>357</v>
      </c>
      <c r="C61" s="1"/>
      <c r="D61" s="1"/>
      <c r="E61" s="183" t="s">
        <v>437</v>
      </c>
    </row>
    <row r="62" spans="1:5">
      <c r="A62">
        <v>61</v>
      </c>
      <c r="B62" t="s">
        <v>352</v>
      </c>
      <c r="C62" s="1"/>
      <c r="D62" s="1"/>
      <c r="E62" s="183" t="s">
        <v>438</v>
      </c>
    </row>
    <row r="63" spans="1:5">
      <c r="A63">
        <v>62</v>
      </c>
      <c r="B63" t="s">
        <v>353</v>
      </c>
      <c r="C63" s="1"/>
      <c r="D63" s="1"/>
      <c r="E63" s="183" t="s">
        <v>438</v>
      </c>
    </row>
    <row r="64" spans="1:5">
      <c r="A64">
        <v>63</v>
      </c>
      <c r="B64" t="s">
        <v>354</v>
      </c>
      <c r="C64" s="1"/>
      <c r="D64" s="1"/>
      <c r="E64" s="183" t="s">
        <v>439</v>
      </c>
    </row>
    <row r="65" spans="1:5">
      <c r="A65">
        <v>64</v>
      </c>
      <c r="B65" t="s">
        <v>355</v>
      </c>
      <c r="C65" s="1"/>
      <c r="D65" s="1"/>
      <c r="E65" s="183" t="s">
        <v>440</v>
      </c>
    </row>
    <row r="66" spans="1:5">
      <c r="A66">
        <v>65</v>
      </c>
      <c r="B66" t="s">
        <v>126</v>
      </c>
      <c r="C66" s="3" t="s">
        <v>12</v>
      </c>
      <c r="D66" s="4" t="s">
        <v>329</v>
      </c>
      <c r="E66" s="183" t="s">
        <v>441</v>
      </c>
    </row>
    <row r="67" spans="1:5">
      <c r="A67">
        <v>66</v>
      </c>
      <c r="B67" s="1" t="s">
        <v>127</v>
      </c>
      <c r="C67" s="1"/>
      <c r="D67" s="1"/>
      <c r="E67" s="183" t="s">
        <v>442</v>
      </c>
    </row>
    <row r="68" spans="1:5">
      <c r="A68">
        <v>67</v>
      </c>
      <c r="B68" t="s">
        <v>358</v>
      </c>
      <c r="C68" s="1"/>
      <c r="D68" s="1"/>
      <c r="E68" s="184" t="s">
        <v>443</v>
      </c>
    </row>
    <row r="69" spans="1:5">
      <c r="A69">
        <v>68</v>
      </c>
      <c r="B69" t="s">
        <v>359</v>
      </c>
      <c r="C69" s="1"/>
      <c r="D69" s="1"/>
      <c r="E69" s="184" t="s">
        <v>444</v>
      </c>
    </row>
    <row r="70" spans="1:5">
      <c r="A70">
        <v>69</v>
      </c>
      <c r="B70" t="s">
        <v>360</v>
      </c>
      <c r="C70" s="1"/>
      <c r="D70" s="1"/>
      <c r="E70" s="184" t="s">
        <v>445</v>
      </c>
    </row>
    <row r="71" spans="1:5">
      <c r="A71">
        <v>70</v>
      </c>
      <c r="B71" t="s">
        <v>361</v>
      </c>
      <c r="C71" s="1"/>
      <c r="D71" s="1"/>
      <c r="E71" s="184" t="s">
        <v>447</v>
      </c>
    </row>
    <row r="72" spans="1:5">
      <c r="A72">
        <v>71</v>
      </c>
      <c r="B72" t="s">
        <v>362</v>
      </c>
      <c r="E72" s="184" t="s">
        <v>446</v>
      </c>
    </row>
    <row r="73" spans="1:5">
      <c r="A73">
        <v>72</v>
      </c>
    </row>
    <row r="74" spans="1:5">
      <c r="A74">
        <v>73</v>
      </c>
      <c r="B74" t="s">
        <v>128</v>
      </c>
      <c r="C74" s="3" t="s">
        <v>15</v>
      </c>
      <c r="D74" s="4" t="s">
        <v>330</v>
      </c>
      <c r="E74" t="s">
        <v>448</v>
      </c>
    </row>
    <row r="75" spans="1:5">
      <c r="A75">
        <v>74</v>
      </c>
      <c r="B75" t="s">
        <v>129</v>
      </c>
      <c r="C75" s="3" t="s">
        <v>16</v>
      </c>
      <c r="D75" s="4" t="s">
        <v>331</v>
      </c>
      <c r="E75" t="s">
        <v>449</v>
      </c>
    </row>
    <row r="76" spans="1:5">
      <c r="A76">
        <v>75</v>
      </c>
      <c r="B76" t="s">
        <v>130</v>
      </c>
      <c r="C76" s="1"/>
      <c r="D76" t="s">
        <v>230</v>
      </c>
      <c r="E76" t="s">
        <v>450</v>
      </c>
    </row>
    <row r="77" spans="1:5">
      <c r="A77">
        <v>76</v>
      </c>
      <c r="B77" t="s">
        <v>131</v>
      </c>
      <c r="C77" s="3" t="s">
        <v>24</v>
      </c>
      <c r="D77" s="4" t="s">
        <v>332</v>
      </c>
      <c r="E77" t="s">
        <v>451</v>
      </c>
    </row>
    <row r="78" spans="1:5">
      <c r="A78">
        <v>77</v>
      </c>
      <c r="B78" t="s">
        <v>132</v>
      </c>
      <c r="C78" s="3" t="s">
        <v>22</v>
      </c>
      <c r="D78" s="4" t="s">
        <v>333</v>
      </c>
      <c r="E78" t="s">
        <v>452</v>
      </c>
    </row>
    <row r="79" spans="1:5">
      <c r="A79">
        <v>78</v>
      </c>
      <c r="B79" t="s">
        <v>133</v>
      </c>
      <c r="C79" s="3" t="s">
        <v>20</v>
      </c>
      <c r="D79" s="4" t="s">
        <v>21</v>
      </c>
      <c r="E79" t="s">
        <v>453</v>
      </c>
    </row>
    <row r="80" spans="1:5">
      <c r="A80">
        <v>79</v>
      </c>
      <c r="B80" t="s">
        <v>134</v>
      </c>
      <c r="C80" s="3" t="s">
        <v>18</v>
      </c>
      <c r="D80" s="4" t="s">
        <v>19</v>
      </c>
      <c r="E80" t="s">
        <v>453</v>
      </c>
    </row>
    <row r="81" spans="1:5">
      <c r="A81">
        <v>80</v>
      </c>
      <c r="B81" t="s">
        <v>135</v>
      </c>
      <c r="C81" s="3" t="s">
        <v>35</v>
      </c>
      <c r="D81" s="4" t="s">
        <v>334</v>
      </c>
      <c r="E81" t="s">
        <v>454</v>
      </c>
    </row>
    <row r="82" spans="1:5">
      <c r="A82">
        <v>81</v>
      </c>
      <c r="B82" t="s">
        <v>136</v>
      </c>
      <c r="C82" s="3" t="s">
        <v>17</v>
      </c>
      <c r="D82" s="4" t="s">
        <v>335</v>
      </c>
      <c r="E82" t="s">
        <v>455</v>
      </c>
    </row>
    <row r="83" spans="1:5">
      <c r="A83">
        <v>82</v>
      </c>
      <c r="B83" t="s">
        <v>137</v>
      </c>
      <c r="C83" s="3" t="s">
        <v>23</v>
      </c>
      <c r="D83" s="4" t="s">
        <v>336</v>
      </c>
      <c r="E83" t="s">
        <v>456</v>
      </c>
    </row>
    <row r="84" spans="1:5">
      <c r="A84">
        <v>83</v>
      </c>
      <c r="B84" t="s">
        <v>138</v>
      </c>
      <c r="D84" t="s">
        <v>229</v>
      </c>
      <c r="E84" t="s">
        <v>457</v>
      </c>
    </row>
    <row r="85" spans="1:5">
      <c r="A85">
        <v>84</v>
      </c>
      <c r="B85" t="s">
        <v>363</v>
      </c>
      <c r="D85" s="92" t="s">
        <v>459</v>
      </c>
      <c r="E85" t="s">
        <v>458</v>
      </c>
    </row>
    <row r="86" spans="1:5">
      <c r="A86">
        <v>85</v>
      </c>
    </row>
    <row r="87" spans="1:5">
      <c r="A87">
        <v>86</v>
      </c>
    </row>
    <row r="88" spans="1:5">
      <c r="A88">
        <v>87</v>
      </c>
    </row>
    <row r="89" spans="1:5">
      <c r="A89">
        <v>88</v>
      </c>
    </row>
    <row r="90" spans="1:5">
      <c r="A90">
        <v>89</v>
      </c>
    </row>
    <row r="91" spans="1:5">
      <c r="A91">
        <v>90</v>
      </c>
    </row>
    <row r="92" spans="1:5">
      <c r="A92">
        <v>91</v>
      </c>
    </row>
    <row r="93" spans="1:5">
      <c r="A93">
        <v>92</v>
      </c>
    </row>
    <row r="94" spans="1:5">
      <c r="A94">
        <v>93</v>
      </c>
    </row>
    <row r="95" spans="1:5">
      <c r="A95">
        <v>94</v>
      </c>
    </row>
    <row r="96" spans="1:5">
      <c r="A96">
        <v>95</v>
      </c>
    </row>
    <row r="97" spans="1:1">
      <c r="A97">
        <v>96</v>
      </c>
    </row>
    <row r="98" spans="1:1">
      <c r="A98">
        <v>97</v>
      </c>
    </row>
    <row r="99" spans="1:1">
      <c r="A99">
        <v>98</v>
      </c>
    </row>
    <row r="100" spans="1:1">
      <c r="A100">
        <v>99</v>
      </c>
    </row>
    <row r="101" spans="1:1">
      <c r="A101">
        <v>100</v>
      </c>
    </row>
  </sheetData>
  <phoneticPr fontId="2"/>
  <conditionalFormatting sqref="B45:B47 B51:B59 B27 B66:B67 B73:B84 B86:B1048576 B33:B37 B39:B40 B42 B1:B23">
    <cfRule type="duplicateValues" dxfId="6" priority="149"/>
  </conditionalFormatting>
  <conditionalFormatting sqref="B45:B47 B51:B59 B27 B66:B67 B73:B84 B86:B1048576 B33:B37 B39:B40 B42 B1:B24">
    <cfRule type="duplicateValues" dxfId="5" priority="158"/>
  </conditionalFormatting>
  <conditionalFormatting sqref="B45:B47 B51:B59 B66:B67 B73:B84 B86:B1048576 B33:B37 B39:B40 B42 B31 B1:B24 B27:B29">
    <cfRule type="duplicateValues" dxfId="4" priority="167"/>
  </conditionalFormatting>
  <conditionalFormatting sqref="B45:B47 B51:B59 B66:B67 B73:B84 B86:B1048576 B1:B31 B33:B37 B39:B40 B42">
    <cfRule type="duplicateValues" dxfId="3" priority="177"/>
  </conditionalFormatting>
  <conditionalFormatting sqref="B66:B67 B51:B59 B1:B49 B73:B84 B86:B1048576">
    <cfRule type="duplicateValues" dxfId="2" priority="299"/>
  </conditionalFormatting>
  <conditionalFormatting sqref="B62:B67 B51:B60 B1:B49 B73:B84 B86:B1048576">
    <cfRule type="duplicateValues" dxfId="1" priority="306"/>
  </conditionalFormatting>
  <conditionalFormatting sqref="B73:B84 B86:B1048576 B51:B69 B1:B49">
    <cfRule type="duplicateValues" dxfId="0" priority="313"/>
  </conditionalFormatting>
  <dataValidations count="2">
    <dataValidation imeMode="hiragana" allowBlank="1" showInputMessage="1" showErrorMessage="1" sqref="D74:D75 D77:D83 D66 D55:D58 D18:D21 D12 D2:D10 D34:D36 D39 D45:D46 D42" xr:uid="{00000000-0002-0000-0000-000000000000}"/>
    <dataValidation imeMode="off" allowBlank="1" showInputMessage="1" showErrorMessage="1" sqref="C74:C75 C77:C83 C66 C55:C58 C18:C21 C12 C2:C10 C34:C36 C39 C45:C46 C42" xr:uid="{00000000-0002-0000-0000-000001000000}"/>
  </dataValidations>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BK56"/>
  <sheetViews>
    <sheetView topLeftCell="A4" zoomScale="70" zoomScaleNormal="70" workbookViewId="0">
      <selection activeCell="B13" sqref="B13"/>
    </sheetView>
  </sheetViews>
  <sheetFormatPr defaultRowHeight="13"/>
  <cols>
    <col min="1" max="1" width="11.26953125" customWidth="1"/>
    <col min="2" max="2" width="13.26953125" customWidth="1"/>
    <col min="3" max="22" width="10" customWidth="1"/>
  </cols>
  <sheetData>
    <row r="1" spans="1:63" ht="26.25" customHeight="1">
      <c r="A1" s="182" t="s">
        <v>365</v>
      </c>
      <c r="B1" s="181"/>
      <c r="C1" s="181"/>
      <c r="D1" s="181"/>
      <c r="E1" s="181"/>
      <c r="F1" s="181"/>
      <c r="G1" s="181"/>
      <c r="H1" s="181"/>
      <c r="I1" s="181" t="s">
        <v>364</v>
      </c>
      <c r="J1" s="181"/>
      <c r="K1" s="181"/>
      <c r="L1" s="181"/>
      <c r="M1" s="181"/>
      <c r="N1" s="181"/>
      <c r="O1" s="181"/>
      <c r="P1" s="181"/>
      <c r="Q1" s="181"/>
    </row>
    <row r="2" spans="1:63" ht="15.75" customHeight="1">
      <c r="A2" s="22"/>
      <c r="B2" s="22"/>
      <c r="C2" s="22"/>
      <c r="D2" s="22"/>
      <c r="E2" s="22"/>
      <c r="F2" s="22"/>
      <c r="G2" s="22"/>
      <c r="H2" s="22"/>
      <c r="I2" s="22"/>
      <c r="J2" s="22"/>
      <c r="K2" s="22"/>
    </row>
    <row r="3" spans="1:63" ht="26.25" customHeight="1">
      <c r="A3" s="195" t="s">
        <v>183</v>
      </c>
      <c r="B3" s="196"/>
      <c r="C3" s="196"/>
      <c r="D3" s="196"/>
      <c r="E3" s="196"/>
      <c r="F3" s="196"/>
      <c r="G3" s="196"/>
      <c r="H3" s="196"/>
      <c r="I3" s="196"/>
      <c r="J3" s="196"/>
      <c r="K3" s="196"/>
      <c r="L3" s="196"/>
      <c r="M3" s="196"/>
      <c r="N3" s="196"/>
      <c r="O3" s="196"/>
      <c r="P3" s="196"/>
      <c r="Q3" s="196"/>
      <c r="R3" s="196"/>
      <c r="S3" s="196"/>
      <c r="T3" s="196"/>
      <c r="U3" s="196"/>
      <c r="V3" s="196"/>
    </row>
    <row r="5" spans="1:63" ht="21" customHeight="1">
      <c r="A5" s="190" t="s">
        <v>37</v>
      </c>
      <c r="B5" s="191"/>
      <c r="C5" s="8"/>
      <c r="D5" s="220"/>
      <c r="E5" s="221"/>
      <c r="F5" s="221"/>
      <c r="G5" s="221"/>
      <c r="H5" s="222"/>
      <c r="I5" s="21" t="s">
        <v>182</v>
      </c>
    </row>
    <row r="6" spans="1:63" ht="21" customHeight="1">
      <c r="A6" s="209" t="s">
        <v>185</v>
      </c>
      <c r="B6" s="210"/>
      <c r="C6" s="187" t="e">
        <f>VLOOKUP(C5,学校番号一覧!A2:D94,2,FALSE)</f>
        <v>#N/A</v>
      </c>
      <c r="D6" s="188"/>
      <c r="E6" s="188"/>
      <c r="F6" s="188"/>
      <c r="G6" s="188"/>
      <c r="H6" s="189"/>
      <c r="I6" s="71" t="s">
        <v>181</v>
      </c>
    </row>
    <row r="7" spans="1:63" ht="21" customHeight="1">
      <c r="A7" s="185" t="s">
        <v>184</v>
      </c>
      <c r="B7" s="186"/>
      <c r="C7" s="187" t="e">
        <f>VLOOKUP(C5,学校番号一覧!A2:D94,4,FALSE)</f>
        <v>#N/A</v>
      </c>
      <c r="D7" s="188"/>
      <c r="E7" s="188"/>
      <c r="F7" s="188"/>
      <c r="G7" s="188"/>
      <c r="H7" s="189"/>
      <c r="I7" s="71" t="s">
        <v>214</v>
      </c>
    </row>
    <row r="8" spans="1:63" ht="21" customHeight="1">
      <c r="A8" s="185" t="s">
        <v>186</v>
      </c>
      <c r="B8" s="186"/>
      <c r="C8" s="192"/>
      <c r="D8" s="193"/>
      <c r="E8" s="193"/>
      <c r="F8" s="193"/>
      <c r="G8" s="193"/>
      <c r="H8" s="194"/>
      <c r="I8" s="71"/>
    </row>
    <row r="9" spans="1:63" ht="21" customHeight="1">
      <c r="A9" s="185" t="s">
        <v>187</v>
      </c>
      <c r="B9" s="186"/>
      <c r="C9" s="192"/>
      <c r="D9" s="193"/>
      <c r="E9" s="193"/>
      <c r="F9" s="193"/>
      <c r="G9" s="193"/>
      <c r="H9" s="194"/>
      <c r="I9" s="71" t="s">
        <v>188</v>
      </c>
    </row>
    <row r="10" spans="1:63" ht="21" customHeight="1">
      <c r="A10" s="209" t="s">
        <v>174</v>
      </c>
      <c r="B10" s="210"/>
      <c r="C10" s="213"/>
      <c r="D10" s="214"/>
      <c r="E10" s="214"/>
      <c r="F10" s="214"/>
      <c r="G10" s="214"/>
      <c r="H10" s="215"/>
      <c r="I10" s="21" t="s">
        <v>189</v>
      </c>
    </row>
    <row r="11" spans="1:63" ht="21" customHeight="1">
      <c r="A11" s="211" t="s">
        <v>175</v>
      </c>
      <c r="B11" s="212"/>
      <c r="C11" s="229"/>
      <c r="D11" s="230"/>
      <c r="E11" s="230"/>
      <c r="F11" s="230"/>
      <c r="G11" s="230"/>
      <c r="H11" s="231"/>
      <c r="I11" s="21" t="s">
        <v>190</v>
      </c>
      <c r="AH11" s="1" t="s">
        <v>242</v>
      </c>
    </row>
    <row r="12" spans="1:63" ht="21" customHeight="1">
      <c r="AH12" s="1" t="s">
        <v>243</v>
      </c>
    </row>
    <row r="13" spans="1:63" ht="21" customHeight="1">
      <c r="C13" s="21" t="s">
        <v>69</v>
      </c>
      <c r="AC13" s="95"/>
      <c r="AD13" s="96"/>
      <c r="AE13" s="96"/>
      <c r="AF13" s="96"/>
      <c r="AG13" s="1"/>
      <c r="AH13" s="2" t="s">
        <v>241</v>
      </c>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7"/>
    </row>
    <row r="14" spans="1:63" ht="21" customHeight="1">
      <c r="C14" s="21" t="s">
        <v>70</v>
      </c>
      <c r="AC14" s="98"/>
      <c r="AD14" s="1"/>
      <c r="AE14" s="1"/>
      <c r="AF14" s="1"/>
      <c r="AG14" s="1"/>
      <c r="AH14" s="1" t="str">
        <f>AH11&amp;A18&amp;AH12</f>
        <v>()</v>
      </c>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99"/>
    </row>
    <row r="15" spans="1:63" ht="21" customHeight="1">
      <c r="C15" s="21" t="s">
        <v>71</v>
      </c>
      <c r="AC15" s="98"/>
      <c r="AD15" s="1"/>
      <c r="AE15" s="1"/>
      <c r="AF15" s="1"/>
      <c r="AG15" s="1"/>
      <c r="AH15" s="1" t="str">
        <f>CONCATENATE($AH$11,$A$18,AH12)</f>
        <v>()</v>
      </c>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99"/>
    </row>
    <row r="16" spans="1:63" ht="21" customHeight="1">
      <c r="A16" s="20"/>
      <c r="B16" s="56"/>
      <c r="C16" s="206" t="s">
        <v>56</v>
      </c>
      <c r="D16" s="207"/>
      <c r="E16" s="207"/>
      <c r="F16" s="207"/>
      <c r="G16" s="207"/>
      <c r="H16" s="207"/>
      <c r="I16" s="207"/>
      <c r="J16" s="208"/>
      <c r="K16" s="206" t="s">
        <v>57</v>
      </c>
      <c r="L16" s="207"/>
      <c r="M16" s="207"/>
      <c r="N16" s="207"/>
      <c r="O16" s="207"/>
      <c r="P16" s="207"/>
      <c r="Q16" s="207"/>
      <c r="R16" s="207"/>
      <c r="S16" s="207"/>
      <c r="T16" s="207"/>
      <c r="U16" s="207"/>
      <c r="V16" s="208"/>
      <c r="AC16" s="98"/>
      <c r="AD16" s="1"/>
      <c r="AE16" s="1"/>
      <c r="AF16" s="1"/>
      <c r="AG16" s="1"/>
      <c r="AI16" s="1"/>
      <c r="AJ16" s="1"/>
      <c r="AK16" s="1"/>
      <c r="AL16" s="1"/>
      <c r="AM16" s="1" t="s">
        <v>244</v>
      </c>
      <c r="AN16" s="1"/>
      <c r="AO16" s="1"/>
      <c r="AP16" s="1"/>
      <c r="AQ16" s="1" t="str">
        <f>CONCATENATE(K18,$AM$16,L18)</f>
        <v>･</v>
      </c>
      <c r="AR16" s="1" t="str">
        <f>CONCATENATE(M18,$AM$16,N18)</f>
        <v>･</v>
      </c>
      <c r="AS16" s="1" t="str">
        <f>CONCATENATE(O18,$AM$16,P18)</f>
        <v>･</v>
      </c>
      <c r="AT16" s="1" t="str">
        <f>CONCATENATE(Q18,$AM$16,R18)</f>
        <v>･</v>
      </c>
      <c r="AU16" s="1" t="str">
        <f>CONCATENATE(S18,$AM$16,T18)</f>
        <v>･</v>
      </c>
      <c r="AV16" s="1" t="str">
        <f>CONCATENATE(U18,$AM$16,V18)</f>
        <v>･</v>
      </c>
      <c r="AW16" s="1"/>
      <c r="AX16" s="1"/>
      <c r="AY16" s="1"/>
      <c r="AZ16" s="1"/>
      <c r="BA16" s="1"/>
      <c r="BB16" s="1"/>
      <c r="BC16" s="1"/>
      <c r="BD16" s="1"/>
      <c r="BE16" s="1" t="str">
        <f>CONCATENATE(K22,$AM$16,L22)</f>
        <v>･</v>
      </c>
      <c r="BF16" s="1" t="str">
        <f>CONCATENATE(M22,$AM$16,N22)</f>
        <v>･</v>
      </c>
      <c r="BG16" s="1" t="str">
        <f>CONCATENATE(O22,$AM$16,P22)</f>
        <v>･</v>
      </c>
      <c r="BH16" s="1" t="str">
        <f>CONCATENATE(Q22,$AM$16,R22)</f>
        <v>･</v>
      </c>
      <c r="BI16" s="1" t="str">
        <f>CONCATENATE(S22,$AM$16,T22)</f>
        <v>･</v>
      </c>
      <c r="BJ16" s="1" t="str">
        <f>CONCATENATE(U22,$AM$16,V22)</f>
        <v>･</v>
      </c>
      <c r="BK16" s="99"/>
    </row>
    <row r="17" spans="1:63" s="5" customFormat="1" ht="21" customHeight="1">
      <c r="A17" s="200" t="s">
        <v>194</v>
      </c>
      <c r="B17" s="201"/>
      <c r="C17" s="68" t="s">
        <v>245</v>
      </c>
      <c r="D17" s="66" t="s">
        <v>246</v>
      </c>
      <c r="E17" s="66" t="s">
        <v>247</v>
      </c>
      <c r="F17" s="67" t="s">
        <v>248</v>
      </c>
      <c r="G17" s="68" t="s">
        <v>39</v>
      </c>
      <c r="H17" s="66" t="s">
        <v>40</v>
      </c>
      <c r="I17" s="66" t="s">
        <v>41</v>
      </c>
      <c r="J17" s="67" t="s">
        <v>42</v>
      </c>
      <c r="K17" s="199" t="s">
        <v>43</v>
      </c>
      <c r="L17" s="197"/>
      <c r="M17" s="197" t="s">
        <v>44</v>
      </c>
      <c r="N17" s="197"/>
      <c r="O17" s="197" t="s">
        <v>45</v>
      </c>
      <c r="P17" s="197"/>
      <c r="Q17" s="197" t="s">
        <v>46</v>
      </c>
      <c r="R17" s="198"/>
      <c r="S17" s="197" t="s">
        <v>265</v>
      </c>
      <c r="T17" s="197"/>
      <c r="U17" s="197" t="s">
        <v>266</v>
      </c>
      <c r="V17" s="197"/>
      <c r="AC17" s="100"/>
      <c r="AD17" s="2" t="s">
        <v>38</v>
      </c>
      <c r="AE17" s="2" t="s">
        <v>460</v>
      </c>
      <c r="AF17" s="2" t="s">
        <v>233</v>
      </c>
      <c r="AG17" s="2"/>
      <c r="AH17" s="2" t="s">
        <v>253</v>
      </c>
      <c r="AI17" s="2" t="s">
        <v>254</v>
      </c>
      <c r="AJ17" s="2" t="s">
        <v>255</v>
      </c>
      <c r="AK17" s="2" t="s">
        <v>256</v>
      </c>
      <c r="AL17" s="2" t="s">
        <v>39</v>
      </c>
      <c r="AM17" s="2" t="s">
        <v>40</v>
      </c>
      <c r="AN17" s="2" t="s">
        <v>41</v>
      </c>
      <c r="AO17" s="2" t="s">
        <v>42</v>
      </c>
      <c r="AP17" s="2" t="s">
        <v>43</v>
      </c>
      <c r="AQ17" s="2" t="s">
        <v>44</v>
      </c>
      <c r="AR17" s="2" t="s">
        <v>45</v>
      </c>
      <c r="AS17" s="2" t="s">
        <v>46</v>
      </c>
      <c r="AT17" s="2" t="s">
        <v>265</v>
      </c>
      <c r="AU17" s="2" t="s">
        <v>266</v>
      </c>
      <c r="AV17" s="2" t="s">
        <v>257</v>
      </c>
      <c r="AW17" s="2" t="s">
        <v>258</v>
      </c>
      <c r="AX17" s="2" t="s">
        <v>259</v>
      </c>
      <c r="AY17" s="2" t="s">
        <v>260</v>
      </c>
      <c r="AZ17" s="2" t="s">
        <v>48</v>
      </c>
      <c r="BA17" s="2" t="s">
        <v>49</v>
      </c>
      <c r="BB17" s="2" t="s">
        <v>50</v>
      </c>
      <c r="BC17" s="2" t="s">
        <v>51</v>
      </c>
      <c r="BD17" s="2" t="s">
        <v>52</v>
      </c>
      <c r="BE17" s="2" t="s">
        <v>53</v>
      </c>
      <c r="BF17" s="2" t="s">
        <v>54</v>
      </c>
      <c r="BG17" s="2" t="s">
        <v>55</v>
      </c>
      <c r="BH17" s="2" t="s">
        <v>267</v>
      </c>
      <c r="BI17" s="2" t="s">
        <v>268</v>
      </c>
      <c r="BK17" s="101"/>
    </row>
    <row r="18" spans="1:63" ht="21" customHeight="1">
      <c r="A18" s="225" t="str">
        <f>IF(C5="","",VLOOKUP(C5,学校番号一覧!$A$1:$E$93,5,0))</f>
        <v/>
      </c>
      <c r="B18" s="226"/>
      <c r="C18" s="111"/>
      <c r="D18" s="112"/>
      <c r="E18" s="112"/>
      <c r="F18" s="113"/>
      <c r="G18" s="9"/>
      <c r="H18" s="7"/>
      <c r="I18" s="7"/>
      <c r="J18" s="10"/>
      <c r="K18" s="9"/>
      <c r="L18" s="7"/>
      <c r="M18" s="7"/>
      <c r="N18" s="7"/>
      <c r="O18" s="7"/>
      <c r="P18" s="7"/>
      <c r="Q18" s="7"/>
      <c r="R18" s="26"/>
      <c r="S18" s="7"/>
      <c r="T18" s="7"/>
      <c r="U18" s="7"/>
      <c r="V18" s="7"/>
      <c r="AC18" s="98"/>
      <c r="AD18" s="1" t="e">
        <f>C6</f>
        <v>#N/A</v>
      </c>
      <c r="AE18" s="1"/>
      <c r="AF18" s="1">
        <f>Q27</f>
        <v>0</v>
      </c>
      <c r="AG18" s="1"/>
      <c r="AH18" s="1" t="s">
        <v>273</v>
      </c>
      <c r="AI18" s="1" t="s">
        <v>274</v>
      </c>
      <c r="AJ18" s="1" t="s">
        <v>275</v>
      </c>
      <c r="AK18" s="1" t="s">
        <v>276</v>
      </c>
      <c r="AL18" s="1">
        <v>1</v>
      </c>
      <c r="AM18" s="1">
        <v>2</v>
      </c>
      <c r="AN18" s="1">
        <v>3</v>
      </c>
      <c r="AO18" s="1">
        <v>4</v>
      </c>
      <c r="AP18" s="1">
        <v>1</v>
      </c>
      <c r="AQ18" s="1">
        <v>2</v>
      </c>
      <c r="AR18" s="1">
        <v>3</v>
      </c>
      <c r="AS18" s="1">
        <v>4</v>
      </c>
      <c r="AT18" s="1">
        <v>5</v>
      </c>
      <c r="AU18" s="1">
        <v>6</v>
      </c>
      <c r="AV18" s="1" t="s">
        <v>273</v>
      </c>
      <c r="AW18" s="1" t="s">
        <v>274</v>
      </c>
      <c r="AX18" s="1" t="s">
        <v>275</v>
      </c>
      <c r="AY18" s="1" t="s">
        <v>276</v>
      </c>
      <c r="AZ18" s="1">
        <v>1</v>
      </c>
      <c r="BA18" s="1">
        <v>2</v>
      </c>
      <c r="BB18" s="1">
        <v>3</v>
      </c>
      <c r="BC18" s="1">
        <v>4</v>
      </c>
      <c r="BD18" s="1">
        <v>1</v>
      </c>
      <c r="BE18" s="1">
        <v>2</v>
      </c>
      <c r="BF18" s="1">
        <v>3</v>
      </c>
      <c r="BG18" s="1">
        <v>4</v>
      </c>
      <c r="BH18" s="1">
        <v>5</v>
      </c>
      <c r="BI18" s="1">
        <v>6</v>
      </c>
      <c r="BK18" s="99"/>
    </row>
    <row r="19" spans="1:63" ht="21" customHeight="1">
      <c r="A19" s="227" t="s">
        <v>47</v>
      </c>
      <c r="B19" s="228"/>
      <c r="C19" s="114"/>
      <c r="D19" s="115"/>
      <c r="E19" s="115"/>
      <c r="F19" s="116"/>
      <c r="G19" s="11"/>
      <c r="H19" s="12"/>
      <c r="I19" s="12"/>
      <c r="J19" s="13"/>
      <c r="K19" s="11"/>
      <c r="L19" s="12"/>
      <c r="M19" s="12"/>
      <c r="N19" s="12"/>
      <c r="O19" s="12"/>
      <c r="P19" s="12"/>
      <c r="Q19" s="12"/>
      <c r="R19" s="27"/>
      <c r="S19" s="12"/>
      <c r="T19" s="12"/>
      <c r="U19" s="12"/>
      <c r="V19" s="12"/>
      <c r="AC19" s="98"/>
      <c r="AD19" s="1"/>
      <c r="AE19" s="1">
        <f>県新人大会印刷シート!$E$23</f>
        <v>0</v>
      </c>
      <c r="AF19" s="1">
        <f>Q27</f>
        <v>0</v>
      </c>
      <c r="AG19" s="1"/>
      <c r="AH19" s="1" t="str">
        <f>IF(C18="","",CONCATENATE(C18,$AH$15,AH18))</f>
        <v/>
      </c>
      <c r="AI19" s="1" t="str">
        <f t="shared" ref="AI19:AO19" si="0">IF(D18="","",CONCATENATE(D18,$AH$15,AI18))</f>
        <v/>
      </c>
      <c r="AJ19" s="1" t="str">
        <f t="shared" si="0"/>
        <v/>
      </c>
      <c r="AK19" s="1" t="str">
        <f t="shared" si="0"/>
        <v/>
      </c>
      <c r="AL19" s="1" t="str">
        <f t="shared" si="0"/>
        <v/>
      </c>
      <c r="AM19" s="1" t="str">
        <f t="shared" si="0"/>
        <v/>
      </c>
      <c r="AN19" s="1" t="str">
        <f t="shared" si="0"/>
        <v/>
      </c>
      <c r="AO19" s="1" t="str">
        <f t="shared" si="0"/>
        <v/>
      </c>
      <c r="AP19" s="93" t="str">
        <f>IF(K18="","",CONCATENATE(AQ16,$AH$15,AP18))</f>
        <v/>
      </c>
      <c r="AQ19" s="93" t="str">
        <f>IF(M18="","",CONCATENATE(AR16,$AH$15,AQ18))</f>
        <v/>
      </c>
      <c r="AR19" s="93" t="str">
        <f>IF(O18="","",CONCATENATE(AS16,$AH$15,AR18))</f>
        <v/>
      </c>
      <c r="AS19" s="93" t="str">
        <f>IF(Q18="","",CONCATENATE(AT16,$AH$15,AS18))</f>
        <v/>
      </c>
      <c r="AT19" s="93" t="str">
        <f>IF(S18="","",CONCATENATE(AU16,$AH$15,AT18))</f>
        <v/>
      </c>
      <c r="AU19" s="93" t="str">
        <f>IF(U18="","",CONCATENATE(AV16,$AH$15,AU18))</f>
        <v/>
      </c>
      <c r="AV19" s="93" t="str">
        <f>IF(C22="","",CONCATENATE(C22,$AH$15,AV18))</f>
        <v/>
      </c>
      <c r="AW19" s="93" t="str">
        <f t="shared" ref="AW19:BC19" si="1">IF(D22="","",CONCATENATE(D22,$AH$15,AW18))</f>
        <v/>
      </c>
      <c r="AX19" s="93" t="str">
        <f t="shared" si="1"/>
        <v/>
      </c>
      <c r="AY19" s="93" t="str">
        <f t="shared" si="1"/>
        <v/>
      </c>
      <c r="AZ19" s="93" t="str">
        <f t="shared" si="1"/>
        <v/>
      </c>
      <c r="BA19" s="93" t="str">
        <f t="shared" si="1"/>
        <v/>
      </c>
      <c r="BB19" s="93" t="str">
        <f t="shared" si="1"/>
        <v/>
      </c>
      <c r="BC19" s="93" t="str">
        <f t="shared" si="1"/>
        <v/>
      </c>
      <c r="BD19" s="93" t="str">
        <f>IF(K22="","",CONCATENATE(BE16,$AH$15,BD18))</f>
        <v/>
      </c>
      <c r="BE19" s="1" t="str">
        <f>IF(M22="","",CONCATENATE(BF16,$AH$15,BE18))</f>
        <v/>
      </c>
      <c r="BF19" s="1" t="str">
        <f>IF(O22="","",CONCATENATE(BG16,$AH$15,BF18))</f>
        <v/>
      </c>
      <c r="BG19" s="1" t="str">
        <f>IF(Q22="","",CONCATENATE(BH16,$AH$15,BG18))</f>
        <v/>
      </c>
      <c r="BH19" s="1" t="str">
        <f>IF(S22="","",CONCATENATE(BI16,$AH$15,BH18))</f>
        <v/>
      </c>
      <c r="BI19" s="1" t="str">
        <f>IF(U22="","",CONCATENATE(BJ16,$AH$15,BI18))</f>
        <v/>
      </c>
      <c r="BK19" s="99"/>
    </row>
    <row r="20" spans="1:63" ht="21" customHeight="1">
      <c r="A20" s="82"/>
      <c r="B20" s="82"/>
      <c r="C20" s="257" t="s">
        <v>58</v>
      </c>
      <c r="D20" s="258"/>
      <c r="E20" s="258"/>
      <c r="F20" s="258"/>
      <c r="G20" s="258"/>
      <c r="H20" s="258"/>
      <c r="I20" s="258"/>
      <c r="J20" s="259"/>
      <c r="K20" s="202" t="s">
        <v>59</v>
      </c>
      <c r="L20" s="203"/>
      <c r="M20" s="203"/>
      <c r="N20" s="203"/>
      <c r="O20" s="203"/>
      <c r="P20" s="203"/>
      <c r="Q20" s="203"/>
      <c r="R20" s="203"/>
      <c r="S20" s="203"/>
      <c r="T20" s="203"/>
      <c r="U20" s="203"/>
      <c r="V20" s="204"/>
      <c r="AC20" s="98"/>
      <c r="AD20" s="1"/>
      <c r="AE20" s="1"/>
      <c r="AF20" s="1"/>
      <c r="AG20" s="1"/>
      <c r="AH20" s="1"/>
      <c r="AI20" s="1"/>
      <c r="AJ20" s="1"/>
      <c r="AK20" s="1"/>
      <c r="AL20" s="1"/>
      <c r="AM20" s="1"/>
      <c r="AN20" s="1"/>
      <c r="AO20" s="1"/>
      <c r="AP20" s="1"/>
      <c r="AQ20" s="93"/>
      <c r="AR20" s="93"/>
      <c r="AS20" s="93"/>
      <c r="AT20" s="93"/>
      <c r="AU20" s="93"/>
      <c r="AV20" s="93"/>
      <c r="AW20" s="93"/>
      <c r="AX20" s="93"/>
      <c r="AY20" s="93"/>
      <c r="AZ20" s="93"/>
      <c r="BA20" s="93"/>
      <c r="BB20" s="93"/>
      <c r="BC20" s="93"/>
      <c r="BD20" s="93"/>
      <c r="BE20" s="93"/>
      <c r="BF20" s="1"/>
      <c r="BG20" s="1"/>
      <c r="BH20" s="1"/>
      <c r="BI20" s="1"/>
      <c r="BJ20" s="1"/>
      <c r="BK20" s="99"/>
    </row>
    <row r="21" spans="1:63" ht="21" customHeight="1">
      <c r="A21" s="82"/>
      <c r="B21" s="82"/>
      <c r="C21" s="68" t="s">
        <v>249</v>
      </c>
      <c r="D21" s="66" t="s">
        <v>250</v>
      </c>
      <c r="E21" s="66" t="s">
        <v>251</v>
      </c>
      <c r="F21" s="67" t="s">
        <v>252</v>
      </c>
      <c r="G21" s="68" t="s">
        <v>48</v>
      </c>
      <c r="H21" s="66" t="s">
        <v>49</v>
      </c>
      <c r="I21" s="66" t="s">
        <v>50</v>
      </c>
      <c r="J21" s="67" t="s">
        <v>51</v>
      </c>
      <c r="K21" s="199" t="s">
        <v>52</v>
      </c>
      <c r="L21" s="197"/>
      <c r="M21" s="197" t="s">
        <v>53</v>
      </c>
      <c r="N21" s="197"/>
      <c r="O21" s="197" t="s">
        <v>54</v>
      </c>
      <c r="P21" s="197"/>
      <c r="Q21" s="197" t="s">
        <v>55</v>
      </c>
      <c r="R21" s="205"/>
      <c r="S21" s="197" t="s">
        <v>267</v>
      </c>
      <c r="T21" s="205"/>
      <c r="U21" s="197" t="s">
        <v>268</v>
      </c>
      <c r="V21" s="205"/>
      <c r="AC21" s="98"/>
      <c r="AD21" s="1"/>
      <c r="AE21" s="1"/>
      <c r="AF21" s="1"/>
      <c r="AG21" s="1"/>
      <c r="AH21" s="1"/>
      <c r="AI21" s="1"/>
      <c r="AJ21" s="1"/>
      <c r="AK21" s="1"/>
      <c r="AL21" s="1"/>
      <c r="AM21" s="1"/>
      <c r="AN21" s="1"/>
      <c r="AO21" s="1"/>
      <c r="AP21" s="1"/>
      <c r="AQ21" s="93"/>
      <c r="AR21" s="93"/>
      <c r="AS21" s="93"/>
      <c r="AT21" s="93"/>
      <c r="AU21" s="93"/>
      <c r="AV21" s="93"/>
      <c r="AW21" s="93"/>
      <c r="AX21" s="93"/>
      <c r="AY21" s="93"/>
      <c r="AZ21" s="93"/>
      <c r="BA21" s="93"/>
      <c r="BB21" s="93"/>
      <c r="BC21" s="93"/>
      <c r="BD21" s="93"/>
      <c r="BE21" s="93"/>
      <c r="BF21" s="1"/>
      <c r="BG21" s="1"/>
      <c r="BH21" s="1"/>
      <c r="BI21" s="1"/>
      <c r="BJ21" s="1"/>
      <c r="BK21" s="99"/>
    </row>
    <row r="22" spans="1:63" ht="21" customHeight="1">
      <c r="A22" s="82"/>
      <c r="B22" s="82"/>
      <c r="C22" s="105"/>
      <c r="D22" s="106"/>
      <c r="E22" s="106"/>
      <c r="F22" s="107"/>
      <c r="G22" s="9"/>
      <c r="H22" s="7"/>
      <c r="I22" s="7"/>
      <c r="J22" s="10"/>
      <c r="K22" s="9"/>
      <c r="L22" s="7"/>
      <c r="M22" s="7"/>
      <c r="N22" s="7"/>
      <c r="O22" s="7"/>
      <c r="P22" s="7"/>
      <c r="Q22" s="7"/>
      <c r="R22" s="10"/>
      <c r="S22" s="7"/>
      <c r="T22" s="10"/>
      <c r="U22" s="7"/>
      <c r="V22" s="10"/>
      <c r="AC22" s="98"/>
      <c r="AD22" s="1"/>
      <c r="AE22" s="1"/>
      <c r="AF22" s="1"/>
      <c r="AG22" s="1"/>
      <c r="AH22" s="1"/>
      <c r="AI22" s="1"/>
      <c r="AJ22" s="1"/>
      <c r="AK22" s="1"/>
      <c r="AL22" s="1"/>
      <c r="AM22" s="1"/>
      <c r="AN22" s="1"/>
      <c r="AO22" s="1"/>
      <c r="AP22" s="1"/>
      <c r="AQ22" s="93"/>
      <c r="AR22" s="93"/>
      <c r="AS22" s="93"/>
      <c r="AT22" s="93"/>
      <c r="AU22" s="93"/>
      <c r="AV22" s="93"/>
      <c r="AW22" s="93"/>
      <c r="AX22" s="93"/>
      <c r="AY22" s="93"/>
      <c r="AZ22" s="93"/>
      <c r="BA22" s="93"/>
      <c r="BB22" s="93"/>
      <c r="BC22" s="93"/>
      <c r="BD22" s="93"/>
      <c r="BE22" s="93"/>
      <c r="BF22" s="1"/>
      <c r="BG22" s="1"/>
      <c r="BH22" s="1"/>
      <c r="BI22" s="1"/>
      <c r="BJ22" s="1"/>
      <c r="BK22" s="99"/>
    </row>
    <row r="23" spans="1:63" ht="21" customHeight="1">
      <c r="A23" s="82"/>
      <c r="B23" s="82"/>
      <c r="C23" s="108"/>
      <c r="D23" s="109"/>
      <c r="E23" s="109"/>
      <c r="F23" s="110"/>
      <c r="G23" s="11"/>
      <c r="H23" s="12"/>
      <c r="I23" s="12"/>
      <c r="J23" s="13"/>
      <c r="K23" s="11"/>
      <c r="L23" s="12"/>
      <c r="M23" s="12"/>
      <c r="N23" s="12"/>
      <c r="O23" s="12"/>
      <c r="P23" s="12"/>
      <c r="Q23" s="12"/>
      <c r="R23" s="13"/>
      <c r="S23" s="12"/>
      <c r="T23" s="13"/>
      <c r="U23" s="12"/>
      <c r="V23" s="13"/>
      <c r="AC23" s="98"/>
      <c r="AD23" s="1"/>
      <c r="AE23" s="1"/>
      <c r="AF23" s="1"/>
      <c r="AG23" s="1"/>
      <c r="AH23" s="1"/>
      <c r="AI23" s="1"/>
      <c r="AJ23" s="1"/>
      <c r="AK23" s="1"/>
      <c r="AL23" s="1"/>
      <c r="AM23" s="1"/>
      <c r="AN23" s="1"/>
      <c r="AO23" s="1"/>
      <c r="AP23" s="1"/>
      <c r="AQ23" s="93"/>
      <c r="AR23" s="93"/>
      <c r="AS23" s="93"/>
      <c r="AT23" s="93"/>
      <c r="AU23" s="93"/>
      <c r="AV23" s="93"/>
      <c r="AW23" s="93"/>
      <c r="AX23" s="93"/>
      <c r="AY23" s="93"/>
      <c r="AZ23" s="93"/>
      <c r="BA23" s="93"/>
      <c r="BB23" s="93"/>
      <c r="BC23" s="93"/>
      <c r="BD23" s="93"/>
      <c r="BE23" s="93"/>
      <c r="BF23" s="1"/>
      <c r="BG23" s="1"/>
      <c r="BH23" s="1"/>
      <c r="BI23" s="1"/>
      <c r="BJ23" s="1"/>
      <c r="BK23" s="99"/>
    </row>
    <row r="24" spans="1:63" ht="21" customHeight="1">
      <c r="A24" s="71" t="s">
        <v>195</v>
      </c>
      <c r="B24" s="24"/>
      <c r="N24" s="24"/>
      <c r="AC24" s="98"/>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99"/>
    </row>
    <row r="25" spans="1:63" ht="21" customHeight="1">
      <c r="C25" s="21" t="s">
        <v>297</v>
      </c>
      <c r="F25" s="21"/>
      <c r="O25" s="21" t="s">
        <v>72</v>
      </c>
      <c r="AC25" s="102"/>
      <c r="AD25" s="103"/>
      <c r="AE25" s="103"/>
      <c r="AF25" s="103"/>
      <c r="AG25" s="103"/>
      <c r="AH25" s="103"/>
      <c r="AI25" s="103"/>
      <c r="AJ25" s="103"/>
      <c r="AK25" s="103"/>
      <c r="AL25" s="103"/>
      <c r="AM25" s="103"/>
      <c r="AN25" s="103"/>
      <c r="AO25" s="103"/>
      <c r="AP25" s="103"/>
      <c r="AQ25" s="103"/>
      <c r="AR25" s="103"/>
      <c r="AS25" s="103"/>
      <c r="AT25" s="103"/>
      <c r="AU25" s="103"/>
      <c r="AV25" s="103"/>
      <c r="AW25" s="103"/>
      <c r="AX25" s="103"/>
      <c r="AY25" s="103"/>
      <c r="AZ25" s="103"/>
      <c r="BA25" s="103"/>
      <c r="BB25" s="103"/>
      <c r="BC25" s="103"/>
      <c r="BD25" s="103"/>
      <c r="BE25" s="103"/>
      <c r="BF25" s="103"/>
      <c r="BG25" s="103"/>
      <c r="BH25" s="103"/>
      <c r="BI25" s="103"/>
      <c r="BJ25" s="103"/>
      <c r="BK25" s="104"/>
    </row>
    <row r="26" spans="1:63" ht="21" customHeight="1">
      <c r="A26" s="223" t="s">
        <v>60</v>
      </c>
      <c r="B26" s="224"/>
      <c r="C26" s="177">
        <f>COUNTA(C18:J18)</f>
        <v>0</v>
      </c>
      <c r="D26" s="14" t="s">
        <v>64</v>
      </c>
      <c r="E26" s="250" t="s">
        <v>66</v>
      </c>
      <c r="F26" s="251"/>
      <c r="G26" s="249" t="s">
        <v>64</v>
      </c>
      <c r="K26" s="218"/>
      <c r="L26" s="219"/>
      <c r="M26" s="16" t="s">
        <v>80</v>
      </c>
      <c r="N26" s="16" t="s">
        <v>81</v>
      </c>
      <c r="O26" s="247" t="s">
        <v>79</v>
      </c>
      <c r="P26" s="219"/>
      <c r="Q26" s="17" t="s">
        <v>82</v>
      </c>
    </row>
    <row r="27" spans="1:63" ht="21" customHeight="1">
      <c r="A27" s="199" t="s">
        <v>61</v>
      </c>
      <c r="B27" s="198"/>
      <c r="C27" s="178">
        <f>COUNTA(K18:V18)/2</f>
        <v>0</v>
      </c>
      <c r="D27" s="6" t="s">
        <v>65</v>
      </c>
      <c r="E27" s="197"/>
      <c r="F27" s="239"/>
      <c r="G27" s="205"/>
      <c r="H27" s="21" t="s">
        <v>68</v>
      </c>
      <c r="K27" s="266" t="s">
        <v>78</v>
      </c>
      <c r="L27" s="267"/>
      <c r="M27" s="146">
        <f>F26</f>
        <v>0</v>
      </c>
      <c r="N27" s="146">
        <f>F28</f>
        <v>0</v>
      </c>
      <c r="O27" s="260"/>
      <c r="P27" s="261"/>
      <c r="Q27" s="147">
        <f>M27+N27+O27</f>
        <v>0</v>
      </c>
    </row>
    <row r="28" spans="1:63" ht="21" customHeight="1">
      <c r="A28" s="199" t="s">
        <v>62</v>
      </c>
      <c r="B28" s="198"/>
      <c r="C28" s="178">
        <f>COUNTA(C22:J22)</f>
        <v>0</v>
      </c>
      <c r="D28" s="6" t="s">
        <v>64</v>
      </c>
      <c r="E28" s="197" t="s">
        <v>67</v>
      </c>
      <c r="F28" s="239"/>
      <c r="G28" s="205" t="s">
        <v>64</v>
      </c>
      <c r="H28" s="21"/>
      <c r="K28" s="145"/>
      <c r="L28" s="145"/>
      <c r="M28" s="145"/>
      <c r="N28" s="145"/>
      <c r="O28" s="145"/>
      <c r="P28" s="145"/>
      <c r="Q28" s="145"/>
    </row>
    <row r="29" spans="1:63" ht="21" customHeight="1">
      <c r="A29" s="216" t="s">
        <v>63</v>
      </c>
      <c r="B29" s="217"/>
      <c r="C29" s="179">
        <f>COUNTA(K22:V22)/2</f>
        <v>0</v>
      </c>
      <c r="D29" s="15" t="s">
        <v>65</v>
      </c>
      <c r="E29" s="252"/>
      <c r="F29" s="242"/>
      <c r="G29" s="253"/>
      <c r="H29" s="21" t="s">
        <v>68</v>
      </c>
      <c r="K29" s="148"/>
      <c r="L29" s="148"/>
      <c r="M29" s="148"/>
      <c r="N29" s="148"/>
      <c r="O29" s="148"/>
      <c r="P29" s="148"/>
      <c r="Q29" s="148"/>
    </row>
    <row r="30" spans="1:63">
      <c r="M30" s="162"/>
      <c r="N30" s="162"/>
    </row>
    <row r="31" spans="1:63">
      <c r="M31" s="162"/>
      <c r="N31" s="162"/>
    </row>
    <row r="32" spans="1:63">
      <c r="C32" s="5"/>
      <c r="D32" s="5"/>
    </row>
    <row r="33" spans="1:22" ht="13.5" thickBot="1"/>
    <row r="34" spans="1:22" s="23" customFormat="1" ht="19.5" thickTop="1">
      <c r="A34" s="265" t="s">
        <v>77</v>
      </c>
      <c r="B34" s="265"/>
      <c r="C34" s="265"/>
      <c r="D34" s="265"/>
      <c r="E34" s="265"/>
      <c r="F34" s="265"/>
      <c r="G34" s="265"/>
      <c r="H34" s="265"/>
      <c r="I34" s="265"/>
      <c r="J34" s="265"/>
      <c r="K34" s="265"/>
    </row>
    <row r="36" spans="1:22">
      <c r="A36" s="233" t="s">
        <v>37</v>
      </c>
      <c r="B36" s="234"/>
      <c r="C36" s="8">
        <v>13</v>
      </c>
      <c r="D36" s="235"/>
      <c r="E36" s="236"/>
      <c r="F36" s="236"/>
      <c r="G36" s="236"/>
      <c r="H36" s="237"/>
    </row>
    <row r="37" spans="1:22">
      <c r="A37" s="209" t="s">
        <v>185</v>
      </c>
      <c r="B37" s="210"/>
      <c r="C37" s="187" t="s">
        <v>461</v>
      </c>
      <c r="D37" s="188"/>
      <c r="E37" s="188"/>
      <c r="F37" s="188"/>
      <c r="G37" s="188"/>
      <c r="H37" s="189"/>
    </row>
    <row r="38" spans="1:22">
      <c r="A38" s="185" t="s">
        <v>184</v>
      </c>
      <c r="B38" s="186"/>
      <c r="C38" s="187" t="s">
        <v>462</v>
      </c>
      <c r="D38" s="188"/>
      <c r="E38" s="188"/>
      <c r="F38" s="188"/>
      <c r="G38" s="188"/>
      <c r="H38" s="189"/>
    </row>
    <row r="39" spans="1:22">
      <c r="A39" s="185" t="s">
        <v>186</v>
      </c>
      <c r="B39" s="186"/>
      <c r="C39" s="192" t="s">
        <v>463</v>
      </c>
      <c r="D39" s="193"/>
      <c r="E39" s="193"/>
      <c r="F39" s="193"/>
      <c r="G39" s="193"/>
      <c r="H39" s="194"/>
    </row>
    <row r="40" spans="1:22">
      <c r="A40" s="185" t="s">
        <v>187</v>
      </c>
      <c r="B40" s="186"/>
      <c r="C40" s="192" t="s">
        <v>196</v>
      </c>
      <c r="D40" s="193"/>
      <c r="E40" s="193"/>
      <c r="F40" s="193"/>
      <c r="G40" s="193"/>
      <c r="H40" s="194"/>
    </row>
    <row r="41" spans="1:22">
      <c r="A41" s="233" t="s">
        <v>174</v>
      </c>
      <c r="B41" s="234"/>
      <c r="C41" s="238" t="s">
        <v>463</v>
      </c>
      <c r="D41" s="239"/>
      <c r="E41" s="239"/>
      <c r="F41" s="239"/>
      <c r="G41" s="239"/>
      <c r="H41" s="240"/>
    </row>
    <row r="42" spans="1:22">
      <c r="A42" s="233" t="s">
        <v>175</v>
      </c>
      <c r="B42" s="234"/>
      <c r="C42" s="241" t="s">
        <v>463</v>
      </c>
      <c r="D42" s="242"/>
      <c r="E42" s="242"/>
      <c r="F42" s="242"/>
      <c r="G42" s="242"/>
      <c r="H42" s="243"/>
    </row>
    <row r="44" spans="1:22">
      <c r="C44" t="s">
        <v>69</v>
      </c>
    </row>
    <row r="45" spans="1:22">
      <c r="C45" t="s">
        <v>70</v>
      </c>
    </row>
    <row r="46" spans="1:22">
      <c r="C46" t="s">
        <v>71</v>
      </c>
    </row>
    <row r="47" spans="1:22">
      <c r="A47" s="20"/>
      <c r="B47" s="56"/>
      <c r="C47" s="207" t="s">
        <v>56</v>
      </c>
      <c r="D47" s="207"/>
      <c r="E47" s="207"/>
      <c r="F47" s="207"/>
      <c r="G47" s="207"/>
      <c r="H47" s="207"/>
      <c r="I47" s="207"/>
      <c r="J47" s="208"/>
      <c r="K47" s="262" t="s">
        <v>57</v>
      </c>
      <c r="L47" s="263"/>
      <c r="M47" s="263"/>
      <c r="N47" s="263"/>
      <c r="O47" s="263"/>
      <c r="P47" s="263"/>
      <c r="Q47" s="263"/>
      <c r="R47" s="264"/>
      <c r="S47" s="142"/>
      <c r="T47" s="142"/>
      <c r="U47" s="142"/>
      <c r="V47" s="142"/>
    </row>
    <row r="48" spans="1:22">
      <c r="A48" s="200" t="s">
        <v>194</v>
      </c>
      <c r="B48" s="232"/>
      <c r="C48" s="68" t="s">
        <v>245</v>
      </c>
      <c r="D48" s="66" t="s">
        <v>246</v>
      </c>
      <c r="E48" s="66" t="s">
        <v>247</v>
      </c>
      <c r="F48" s="67" t="s">
        <v>248</v>
      </c>
      <c r="G48" s="68" t="s">
        <v>39</v>
      </c>
      <c r="H48" s="66" t="s">
        <v>40</v>
      </c>
      <c r="I48" s="66" t="s">
        <v>41</v>
      </c>
      <c r="J48" s="67" t="s">
        <v>42</v>
      </c>
      <c r="K48" s="244" t="s">
        <v>43</v>
      </c>
      <c r="L48" s="245"/>
      <c r="M48" s="245" t="s">
        <v>44</v>
      </c>
      <c r="N48" s="245"/>
      <c r="O48" s="245" t="s">
        <v>45</v>
      </c>
      <c r="P48" s="245"/>
      <c r="Q48" s="245" t="s">
        <v>46</v>
      </c>
      <c r="R48" s="246"/>
      <c r="S48" s="197" t="s">
        <v>265</v>
      </c>
      <c r="T48" s="197"/>
      <c r="U48" s="197" t="s">
        <v>266</v>
      </c>
      <c r="V48" s="197"/>
    </row>
    <row r="49" spans="1:22">
      <c r="A49" s="225" t="s">
        <v>464</v>
      </c>
      <c r="B49" s="248"/>
      <c r="C49" s="111" t="s">
        <v>261</v>
      </c>
      <c r="D49" s="112"/>
      <c r="E49" s="112"/>
      <c r="F49" s="113"/>
      <c r="G49" s="9" t="s">
        <v>73</v>
      </c>
      <c r="H49" s="7" t="s">
        <v>166</v>
      </c>
      <c r="I49" s="7" t="s">
        <v>167</v>
      </c>
      <c r="J49" s="10" t="s">
        <v>168</v>
      </c>
      <c r="K49" s="9" t="s">
        <v>73</v>
      </c>
      <c r="L49" s="7" t="s">
        <v>166</v>
      </c>
      <c r="M49" s="7" t="s">
        <v>167</v>
      </c>
      <c r="N49" s="7" t="s">
        <v>74</v>
      </c>
      <c r="O49" s="7"/>
      <c r="P49" s="7"/>
      <c r="Q49" s="7"/>
      <c r="R49" s="26"/>
      <c r="S49" s="7"/>
      <c r="T49" s="7"/>
      <c r="U49" s="7"/>
      <c r="V49" s="7"/>
    </row>
    <row r="50" spans="1:22">
      <c r="A50" s="227" t="s">
        <v>47</v>
      </c>
      <c r="B50" s="228"/>
      <c r="C50" s="114">
        <v>2</v>
      </c>
      <c r="D50" s="115"/>
      <c r="E50" s="115"/>
      <c r="F50" s="116"/>
      <c r="G50" s="11">
        <v>2</v>
      </c>
      <c r="H50" s="12">
        <v>2</v>
      </c>
      <c r="I50" s="12">
        <v>1</v>
      </c>
      <c r="J50" s="13">
        <v>1</v>
      </c>
      <c r="K50" s="11">
        <v>2</v>
      </c>
      <c r="L50" s="12">
        <v>2</v>
      </c>
      <c r="M50" s="12">
        <v>1</v>
      </c>
      <c r="N50" s="12">
        <v>1</v>
      </c>
      <c r="O50" s="12"/>
      <c r="P50" s="12"/>
      <c r="Q50" s="12"/>
      <c r="R50" s="27"/>
      <c r="S50" s="12"/>
      <c r="T50" s="12"/>
      <c r="U50" s="12"/>
      <c r="V50" s="12"/>
    </row>
    <row r="51" spans="1:22">
      <c r="B51" s="24"/>
      <c r="N51" s="24"/>
    </row>
    <row r="52" spans="1:22">
      <c r="C52" t="s">
        <v>72</v>
      </c>
    </row>
    <row r="53" spans="1:22">
      <c r="A53" s="197" t="s">
        <v>60</v>
      </c>
      <c r="B53" s="198"/>
      <c r="C53" s="8">
        <v>5</v>
      </c>
      <c r="D53" s="14" t="s">
        <v>64</v>
      </c>
      <c r="E53" s="250" t="s">
        <v>66</v>
      </c>
      <c r="F53" s="251">
        <v>6</v>
      </c>
      <c r="G53" s="249" t="s">
        <v>64</v>
      </c>
      <c r="K53" s="218"/>
      <c r="L53" s="219"/>
      <c r="M53" s="16" t="s">
        <v>80</v>
      </c>
      <c r="N53" s="16" t="s">
        <v>81</v>
      </c>
      <c r="O53" s="247" t="s">
        <v>79</v>
      </c>
      <c r="P53" s="219"/>
      <c r="Q53" s="17" t="s">
        <v>82</v>
      </c>
    </row>
    <row r="54" spans="1:22">
      <c r="A54" s="197" t="s">
        <v>61</v>
      </c>
      <c r="B54" s="198"/>
      <c r="C54" s="9">
        <v>2</v>
      </c>
      <c r="D54" s="6" t="s">
        <v>65</v>
      </c>
      <c r="E54" s="197"/>
      <c r="F54" s="239"/>
      <c r="G54" s="205"/>
      <c r="H54" t="s">
        <v>68</v>
      </c>
      <c r="K54" s="211" t="s">
        <v>78</v>
      </c>
      <c r="L54" s="256"/>
      <c r="M54" s="18">
        <v>6</v>
      </c>
      <c r="N54" s="18">
        <v>9</v>
      </c>
      <c r="O54" s="254">
        <v>2</v>
      </c>
      <c r="P54" s="255"/>
      <c r="Q54" s="19">
        <v>17</v>
      </c>
    </row>
    <row r="55" spans="1:22">
      <c r="A55" s="197" t="s">
        <v>62</v>
      </c>
      <c r="B55" s="198"/>
      <c r="C55" s="9">
        <v>5</v>
      </c>
      <c r="D55" s="6" t="s">
        <v>64</v>
      </c>
      <c r="E55" s="197" t="s">
        <v>67</v>
      </c>
      <c r="F55" s="239">
        <v>9</v>
      </c>
      <c r="G55" s="205" t="s">
        <v>64</v>
      </c>
    </row>
    <row r="56" spans="1:22">
      <c r="A56" s="197" t="s">
        <v>63</v>
      </c>
      <c r="B56" s="198"/>
      <c r="C56" s="11">
        <v>2</v>
      </c>
      <c r="D56" s="15" t="s">
        <v>65</v>
      </c>
      <c r="E56" s="252"/>
      <c r="F56" s="242"/>
      <c r="G56" s="253"/>
      <c r="H56" t="s">
        <v>68</v>
      </c>
    </row>
  </sheetData>
  <mergeCells count="88">
    <mergeCell ref="O54:P54"/>
    <mergeCell ref="K54:L54"/>
    <mergeCell ref="C20:J20"/>
    <mergeCell ref="C47:J47"/>
    <mergeCell ref="O27:P27"/>
    <mergeCell ref="O26:P26"/>
    <mergeCell ref="K47:R47"/>
    <mergeCell ref="A34:K34"/>
    <mergeCell ref="K27:L27"/>
    <mergeCell ref="A28:B28"/>
    <mergeCell ref="F26:F27"/>
    <mergeCell ref="F28:F29"/>
    <mergeCell ref="G26:G27"/>
    <mergeCell ref="G28:G29"/>
    <mergeCell ref="E26:E27"/>
    <mergeCell ref="E28:E29"/>
    <mergeCell ref="A55:B55"/>
    <mergeCell ref="E55:E56"/>
    <mergeCell ref="F55:F56"/>
    <mergeCell ref="G55:G56"/>
    <mergeCell ref="A56:B56"/>
    <mergeCell ref="S48:T48"/>
    <mergeCell ref="U48:V48"/>
    <mergeCell ref="C37:H37"/>
    <mergeCell ref="A54:B54"/>
    <mergeCell ref="K48:L48"/>
    <mergeCell ref="M48:N48"/>
    <mergeCell ref="O48:P48"/>
    <mergeCell ref="Q48:R48"/>
    <mergeCell ref="O53:P53"/>
    <mergeCell ref="K53:L53"/>
    <mergeCell ref="A49:B49"/>
    <mergeCell ref="G53:G54"/>
    <mergeCell ref="A50:B50"/>
    <mergeCell ref="A53:B53"/>
    <mergeCell ref="E53:E54"/>
    <mergeCell ref="F53:F54"/>
    <mergeCell ref="A48:B48"/>
    <mergeCell ref="A40:B40"/>
    <mergeCell ref="A36:B36"/>
    <mergeCell ref="D36:H36"/>
    <mergeCell ref="A37:B37"/>
    <mergeCell ref="A41:B41"/>
    <mergeCell ref="C41:H41"/>
    <mergeCell ref="C40:H40"/>
    <mergeCell ref="A38:B38"/>
    <mergeCell ref="C38:H38"/>
    <mergeCell ref="A42:B42"/>
    <mergeCell ref="C42:H42"/>
    <mergeCell ref="A39:B39"/>
    <mergeCell ref="C39:H39"/>
    <mergeCell ref="A29:B29"/>
    <mergeCell ref="K26:L26"/>
    <mergeCell ref="S17:T17"/>
    <mergeCell ref="D5:H5"/>
    <mergeCell ref="A26:B26"/>
    <mergeCell ref="A27:B27"/>
    <mergeCell ref="C16:J16"/>
    <mergeCell ref="C7:H7"/>
    <mergeCell ref="A18:B18"/>
    <mergeCell ref="A19:B19"/>
    <mergeCell ref="Q21:R21"/>
    <mergeCell ref="K17:L17"/>
    <mergeCell ref="M17:N17"/>
    <mergeCell ref="O17:P17"/>
    <mergeCell ref="C11:H11"/>
    <mergeCell ref="A7:B7"/>
    <mergeCell ref="A3:V3"/>
    <mergeCell ref="Q17:R17"/>
    <mergeCell ref="K21:L21"/>
    <mergeCell ref="M21:N21"/>
    <mergeCell ref="A9:B9"/>
    <mergeCell ref="U17:V17"/>
    <mergeCell ref="O21:P21"/>
    <mergeCell ref="A17:B17"/>
    <mergeCell ref="K20:V20"/>
    <mergeCell ref="S21:T21"/>
    <mergeCell ref="U21:V21"/>
    <mergeCell ref="K16:V16"/>
    <mergeCell ref="A6:B6"/>
    <mergeCell ref="A10:B10"/>
    <mergeCell ref="A11:B11"/>
    <mergeCell ref="C10:H10"/>
    <mergeCell ref="A8:B8"/>
    <mergeCell ref="C6:H6"/>
    <mergeCell ref="A5:B5"/>
    <mergeCell ref="C8:H8"/>
    <mergeCell ref="C9:H9"/>
  </mergeCells>
  <phoneticPr fontId="6"/>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sheetPr>
  <dimension ref="A1:W30"/>
  <sheetViews>
    <sheetView zoomScale="75" zoomScaleNormal="75" workbookViewId="0">
      <selection activeCell="Q22" sqref="Q22:U23"/>
    </sheetView>
  </sheetViews>
  <sheetFormatPr defaultRowHeight="13"/>
  <cols>
    <col min="1" max="1" width="17.08984375" customWidth="1"/>
    <col min="2" max="2" width="12.453125" style="5" customWidth="1"/>
    <col min="3" max="3" width="4.453125" style="5" customWidth="1"/>
    <col min="4" max="4" width="5.36328125" style="5" customWidth="1"/>
    <col min="5" max="5" width="12.453125" style="5" customWidth="1"/>
    <col min="6" max="6" width="4.453125" style="5" customWidth="1"/>
    <col min="7" max="7" width="5.36328125" style="5" customWidth="1"/>
    <col min="8" max="8" width="5.90625" style="5" customWidth="1"/>
    <col min="10" max="10" width="17.08984375" customWidth="1"/>
    <col min="11" max="11" width="12.453125" style="5" customWidth="1"/>
    <col min="12" max="12" width="4.453125" style="5" customWidth="1"/>
    <col min="13" max="13" width="5.36328125" style="5" customWidth="1"/>
    <col min="14" max="14" width="12.453125" style="5" customWidth="1"/>
    <col min="15" max="15" width="4.453125" style="5" customWidth="1"/>
    <col min="16" max="16" width="5.36328125" style="5" customWidth="1"/>
    <col min="17" max="17" width="6.36328125" style="5" customWidth="1"/>
  </cols>
  <sheetData>
    <row r="1" spans="1:23" ht="27.75" customHeight="1">
      <c r="A1" s="269" t="str">
        <f>申込入力シート!A1</f>
        <v>第42回愛知県中学生新人バドミントン大会申込書</v>
      </c>
      <c r="B1" s="269"/>
      <c r="C1" s="269"/>
      <c r="D1" s="269"/>
      <c r="E1" s="269"/>
      <c r="F1" s="269"/>
      <c r="G1" s="269"/>
      <c r="H1" s="269"/>
      <c r="I1" s="269"/>
      <c r="J1" s="269"/>
      <c r="K1" s="269"/>
      <c r="L1" s="269"/>
      <c r="M1" s="269"/>
      <c r="N1" s="269"/>
      <c r="O1" s="269"/>
      <c r="P1" s="269"/>
      <c r="Q1" s="269"/>
    </row>
    <row r="2" spans="1:23" ht="21" customHeight="1">
      <c r="A2" s="139">
        <f>申込入力シート!C5</f>
        <v>0</v>
      </c>
    </row>
    <row r="3" spans="1:23" ht="28.5" customHeight="1">
      <c r="A3" s="281" t="s">
        <v>139</v>
      </c>
      <c r="B3" s="282"/>
      <c r="C3" s="270" t="e">
        <f>申込入力シート!C6:H6</f>
        <v>#N/A</v>
      </c>
      <c r="D3" s="271"/>
      <c r="E3" s="271"/>
      <c r="F3" s="271"/>
      <c r="G3" s="271"/>
      <c r="H3" s="271"/>
      <c r="I3" s="271"/>
      <c r="J3" s="271"/>
      <c r="K3" s="271"/>
      <c r="L3" s="271"/>
      <c r="M3" s="271"/>
      <c r="N3" s="271"/>
      <c r="O3" s="271"/>
      <c r="P3" s="271"/>
      <c r="Q3" s="272"/>
      <c r="R3" s="21"/>
    </row>
    <row r="4" spans="1:23" ht="28.5" customHeight="1">
      <c r="A4" s="200" t="s">
        <v>163</v>
      </c>
      <c r="B4" s="277"/>
      <c r="C4" s="278" t="e">
        <f>申込入力シート!C7:H7</f>
        <v>#N/A</v>
      </c>
      <c r="D4" s="279"/>
      <c r="E4" s="279"/>
      <c r="F4" s="279"/>
      <c r="G4" s="279"/>
      <c r="H4" s="279"/>
      <c r="I4" s="279"/>
      <c r="J4" s="279"/>
      <c r="K4" s="279"/>
      <c r="L4" s="279"/>
      <c r="M4" s="279"/>
      <c r="N4" s="279"/>
      <c r="O4" s="279"/>
      <c r="P4" s="279"/>
      <c r="Q4" s="280"/>
      <c r="R4" s="21"/>
    </row>
    <row r="5" spans="1:23" ht="28.5" customHeight="1">
      <c r="A5" s="292" t="s">
        <v>140</v>
      </c>
      <c r="B5" s="273"/>
      <c r="C5" s="287">
        <f>申込入力シート!C8:H8</f>
        <v>0</v>
      </c>
      <c r="D5" s="288"/>
      <c r="E5" s="288"/>
      <c r="F5" s="79"/>
      <c r="G5" s="81" t="s">
        <v>192</v>
      </c>
      <c r="H5" s="80"/>
      <c r="I5" s="273" t="s">
        <v>193</v>
      </c>
      <c r="J5" s="273"/>
      <c r="K5" s="274">
        <f>申込入力シート!C9</f>
        <v>0</v>
      </c>
      <c r="L5" s="274"/>
      <c r="M5" s="274"/>
      <c r="N5" s="274"/>
      <c r="O5" s="274"/>
      <c r="P5" s="275"/>
      <c r="Q5" s="276"/>
      <c r="R5" s="21"/>
    </row>
    <row r="6" spans="1:23" ht="13.5" customHeight="1"/>
    <row r="7" spans="1:23" ht="28.5" customHeight="1">
      <c r="A7" s="296" t="s">
        <v>141</v>
      </c>
      <c r="B7" s="297"/>
      <c r="C7" s="293">
        <f>申込入力シート!C10:H10</f>
        <v>0</v>
      </c>
      <c r="D7" s="293"/>
      <c r="E7" s="293"/>
      <c r="F7" s="293"/>
      <c r="G7" s="294"/>
      <c r="H7" s="295"/>
      <c r="J7" s="296" t="s">
        <v>141</v>
      </c>
      <c r="K7" s="297"/>
      <c r="L7" s="293">
        <f>申込入力シート!C11</f>
        <v>0</v>
      </c>
      <c r="M7" s="293"/>
      <c r="N7" s="293"/>
      <c r="O7" s="293"/>
      <c r="P7" s="294"/>
      <c r="Q7" s="295"/>
      <c r="R7" s="21"/>
    </row>
    <row r="8" spans="1:23" ht="38.25" customHeight="1" thickBot="1">
      <c r="A8" s="37" t="s">
        <v>142</v>
      </c>
      <c r="B8" s="38" t="s">
        <v>149</v>
      </c>
      <c r="C8" s="38" t="s">
        <v>147</v>
      </c>
      <c r="D8" s="137" t="s">
        <v>191</v>
      </c>
      <c r="E8" s="118" t="s">
        <v>150</v>
      </c>
      <c r="F8" s="118" t="s">
        <v>147</v>
      </c>
      <c r="G8" s="138" t="s">
        <v>191</v>
      </c>
      <c r="H8" s="119" t="s">
        <v>148</v>
      </c>
      <c r="J8" s="37" t="s">
        <v>142</v>
      </c>
      <c r="K8" s="38" t="s">
        <v>149</v>
      </c>
      <c r="L8" s="38" t="s">
        <v>147</v>
      </c>
      <c r="M8" s="137" t="s">
        <v>191</v>
      </c>
      <c r="N8" s="118" t="s">
        <v>150</v>
      </c>
      <c r="O8" s="118" t="s">
        <v>147</v>
      </c>
      <c r="P8" s="138" t="s">
        <v>191</v>
      </c>
      <c r="Q8" s="119" t="s">
        <v>148</v>
      </c>
    </row>
    <row r="9" spans="1:23" ht="28.5" customHeight="1">
      <c r="A9" s="34" t="s">
        <v>143</v>
      </c>
      <c r="B9" s="35">
        <f>申込入力シート!G18</f>
        <v>0</v>
      </c>
      <c r="C9" s="35">
        <f>申込入力シート!G19</f>
        <v>0</v>
      </c>
      <c r="D9" s="117"/>
      <c r="E9" s="121">
        <f>申込入力シート!C18</f>
        <v>0</v>
      </c>
      <c r="F9" s="122">
        <f>申込入力シート!C19</f>
        <v>0</v>
      </c>
      <c r="G9" s="122"/>
      <c r="H9" s="120" t="s">
        <v>262</v>
      </c>
      <c r="J9" s="34" t="s">
        <v>155</v>
      </c>
      <c r="K9" s="35">
        <f>申込入力シート!G22</f>
        <v>0</v>
      </c>
      <c r="L9" s="35">
        <f>申込入力シート!G23</f>
        <v>0</v>
      </c>
      <c r="M9" s="117"/>
      <c r="N9" s="121">
        <f>申込入力シート!C22</f>
        <v>0</v>
      </c>
      <c r="O9" s="122">
        <f>申込入力シート!C23</f>
        <v>0</v>
      </c>
      <c r="P9" s="122"/>
      <c r="Q9" s="120" t="s">
        <v>262</v>
      </c>
      <c r="S9" s="289" t="s">
        <v>218</v>
      </c>
      <c r="T9" s="289"/>
      <c r="U9" s="289"/>
      <c r="V9" s="289"/>
      <c r="W9" s="289"/>
    </row>
    <row r="10" spans="1:23" ht="28.5" customHeight="1">
      <c r="A10" s="30" t="s">
        <v>144</v>
      </c>
      <c r="B10" s="25">
        <f>申込入力シート!H18</f>
        <v>0</v>
      </c>
      <c r="C10" s="25">
        <f>申込入力シート!H19</f>
        <v>0</v>
      </c>
      <c r="D10" s="75"/>
      <c r="E10" s="123">
        <f>申込入力シート!D18</f>
        <v>0</v>
      </c>
      <c r="F10" s="124">
        <f>申込入力シート!D19</f>
        <v>0</v>
      </c>
      <c r="G10" s="124"/>
      <c r="H10" s="125" t="s">
        <v>262</v>
      </c>
      <c r="J10" s="30" t="s">
        <v>156</v>
      </c>
      <c r="K10" s="25">
        <f>申込入力シート!H22</f>
        <v>0</v>
      </c>
      <c r="L10" s="25">
        <f>申込入力シート!H23</f>
        <v>0</v>
      </c>
      <c r="M10" s="75"/>
      <c r="N10" s="123">
        <f>申込入力シート!D22</f>
        <v>0</v>
      </c>
      <c r="O10" s="124">
        <f>申込入力シート!D23</f>
        <v>0</v>
      </c>
      <c r="P10" s="124"/>
      <c r="Q10" s="125" t="s">
        <v>262</v>
      </c>
      <c r="S10" s="289"/>
      <c r="T10" s="289"/>
      <c r="U10" s="289"/>
      <c r="V10" s="289"/>
      <c r="W10" s="289"/>
    </row>
    <row r="11" spans="1:23" ht="28.5" customHeight="1">
      <c r="A11" s="30" t="s">
        <v>145</v>
      </c>
      <c r="B11" s="25">
        <f>申込入力シート!I18</f>
        <v>0</v>
      </c>
      <c r="C11" s="25">
        <f>申込入力シート!I19</f>
        <v>0</v>
      </c>
      <c r="D11" s="75"/>
      <c r="E11" s="123">
        <f>申込入力シート!E18</f>
        <v>0</v>
      </c>
      <c r="F11" s="124">
        <f>申込入力シート!E19</f>
        <v>0</v>
      </c>
      <c r="G11" s="124"/>
      <c r="H11" s="125" t="s">
        <v>262</v>
      </c>
      <c r="J11" s="30" t="s">
        <v>157</v>
      </c>
      <c r="K11" s="25">
        <f>申込入力シート!I22</f>
        <v>0</v>
      </c>
      <c r="L11" s="25">
        <f>申込入力シート!I23</f>
        <v>0</v>
      </c>
      <c r="M11" s="75"/>
      <c r="N11" s="123">
        <f>申込入力シート!E22</f>
        <v>0</v>
      </c>
      <c r="O11" s="124">
        <f>申込入力シート!E23</f>
        <v>0</v>
      </c>
      <c r="P11" s="124"/>
      <c r="Q11" s="125" t="s">
        <v>262</v>
      </c>
      <c r="S11" s="289"/>
      <c r="T11" s="289"/>
      <c r="U11" s="289"/>
      <c r="V11" s="289"/>
      <c r="W11" s="289"/>
    </row>
    <row r="12" spans="1:23" ht="28.5" customHeight="1" thickBot="1">
      <c r="A12" s="30" t="s">
        <v>146</v>
      </c>
      <c r="B12" s="25">
        <f>申込入力シート!J18</f>
        <v>0</v>
      </c>
      <c r="C12" s="25">
        <f>申込入力シート!J19</f>
        <v>0</v>
      </c>
      <c r="D12" s="75"/>
      <c r="E12" s="126">
        <f>申込入力シート!F18</f>
        <v>0</v>
      </c>
      <c r="F12" s="127">
        <f>申込入力シート!F19</f>
        <v>0</v>
      </c>
      <c r="G12" s="127"/>
      <c r="H12" s="128" t="s">
        <v>262</v>
      </c>
      <c r="J12" s="30" t="s">
        <v>158</v>
      </c>
      <c r="K12" s="25">
        <f>申込入力シート!J22</f>
        <v>0</v>
      </c>
      <c r="L12" s="25">
        <f>申込入力シート!J23</f>
        <v>0</v>
      </c>
      <c r="M12" s="75"/>
      <c r="N12" s="126">
        <f>申込入力シート!F22</f>
        <v>0</v>
      </c>
      <c r="O12" s="127">
        <f>申込入力シート!F23</f>
        <v>0</v>
      </c>
      <c r="P12" s="127"/>
      <c r="Q12" s="128" t="s">
        <v>262</v>
      </c>
      <c r="S12" s="289"/>
      <c r="T12" s="289"/>
      <c r="U12" s="289"/>
      <c r="V12" s="289"/>
      <c r="W12" s="289"/>
    </row>
    <row r="13" spans="1:23" ht="28.5" customHeight="1">
      <c r="A13" s="30" t="s">
        <v>151</v>
      </c>
      <c r="B13" s="25">
        <f>申込入力シート!K18</f>
        <v>0</v>
      </c>
      <c r="C13" s="25">
        <f>申込入力シート!K19</f>
        <v>0</v>
      </c>
      <c r="D13" s="25"/>
      <c r="E13" s="35">
        <f>申込入力シート!L18</f>
        <v>0</v>
      </c>
      <c r="F13" s="35">
        <f>申込入力シート!L19</f>
        <v>0</v>
      </c>
      <c r="G13" s="117"/>
      <c r="H13" s="36"/>
      <c r="J13" s="30" t="s">
        <v>159</v>
      </c>
      <c r="K13" s="25">
        <f>申込入力シート!K22</f>
        <v>0</v>
      </c>
      <c r="L13" s="25">
        <f>申込入力シート!K23</f>
        <v>0</v>
      </c>
      <c r="M13" s="25"/>
      <c r="N13" s="35">
        <f>申込入力シート!L22</f>
        <v>0</v>
      </c>
      <c r="O13" s="35">
        <f>申込入力シート!L23</f>
        <v>0</v>
      </c>
      <c r="P13" s="117"/>
      <c r="Q13" s="36"/>
    </row>
    <row r="14" spans="1:23" ht="28.5" customHeight="1">
      <c r="A14" s="30" t="s">
        <v>152</v>
      </c>
      <c r="B14" s="25">
        <f>申込入力シート!M18</f>
        <v>0</v>
      </c>
      <c r="C14" s="25">
        <f>申込入力シート!M19</f>
        <v>0</v>
      </c>
      <c r="D14" s="25"/>
      <c r="E14" s="25">
        <f>申込入力シート!N18</f>
        <v>0</v>
      </c>
      <c r="F14" s="25">
        <f>申込入力シート!N19</f>
        <v>0</v>
      </c>
      <c r="G14" s="75"/>
      <c r="H14" s="29"/>
      <c r="J14" s="30" t="s">
        <v>160</v>
      </c>
      <c r="K14" s="25">
        <f>申込入力シート!M22</f>
        <v>0</v>
      </c>
      <c r="L14" s="25">
        <f>申込入力シート!M23</f>
        <v>0</v>
      </c>
      <c r="M14" s="25"/>
      <c r="N14" s="25">
        <f>申込入力シート!N22</f>
        <v>0</v>
      </c>
      <c r="O14" s="25">
        <f>申込入力シート!N23</f>
        <v>0</v>
      </c>
      <c r="P14" s="75"/>
      <c r="Q14" s="29"/>
    </row>
    <row r="15" spans="1:23" ht="28.5" customHeight="1">
      <c r="A15" s="30" t="s">
        <v>153</v>
      </c>
      <c r="B15" s="25">
        <f>申込入力シート!O18</f>
        <v>0</v>
      </c>
      <c r="C15" s="25">
        <f>申込入力シート!O19</f>
        <v>0</v>
      </c>
      <c r="D15" s="25"/>
      <c r="E15" s="25">
        <f>申込入力シート!P18</f>
        <v>0</v>
      </c>
      <c r="F15" s="25">
        <f>申込入力シート!P19</f>
        <v>0</v>
      </c>
      <c r="G15" s="75"/>
      <c r="H15" s="29"/>
      <c r="J15" s="30" t="s">
        <v>161</v>
      </c>
      <c r="K15" s="25">
        <f>申込入力シート!O22</f>
        <v>0</v>
      </c>
      <c r="L15" s="25">
        <f>申込入力シート!O23</f>
        <v>0</v>
      </c>
      <c r="M15" s="25"/>
      <c r="N15" s="25">
        <f>申込入力シート!P22</f>
        <v>0</v>
      </c>
      <c r="O15" s="25">
        <f>申込入力シート!P23</f>
        <v>0</v>
      </c>
      <c r="P15" s="75"/>
      <c r="Q15" s="29"/>
    </row>
    <row r="16" spans="1:23" ht="28.5" customHeight="1">
      <c r="A16" s="30" t="s">
        <v>154</v>
      </c>
      <c r="B16" s="25">
        <f>申込入力シート!Q18</f>
        <v>0</v>
      </c>
      <c r="C16" s="25">
        <f>申込入力シート!Q19</f>
        <v>0</v>
      </c>
      <c r="D16" s="25"/>
      <c r="E16" s="25">
        <f>申込入力シート!R18</f>
        <v>0</v>
      </c>
      <c r="F16" s="25">
        <f>申込入力シート!R19</f>
        <v>0</v>
      </c>
      <c r="G16" s="75"/>
      <c r="H16" s="29"/>
      <c r="J16" s="30" t="s">
        <v>162</v>
      </c>
      <c r="K16" s="25">
        <f>申込入力シート!Q22</f>
        <v>0</v>
      </c>
      <c r="L16" s="25">
        <f>申込入力シート!Q23</f>
        <v>0</v>
      </c>
      <c r="M16" s="25"/>
      <c r="N16" s="25">
        <f>申込入力シート!R22</f>
        <v>0</v>
      </c>
      <c r="O16" s="25">
        <f>申込入力シート!R23</f>
        <v>0</v>
      </c>
      <c r="P16" s="75"/>
      <c r="Q16" s="29"/>
    </row>
    <row r="17" spans="1:22" ht="28.5" customHeight="1">
      <c r="A17" s="30" t="s">
        <v>269</v>
      </c>
      <c r="B17" s="25">
        <f>申込入力シート!S18</f>
        <v>0</v>
      </c>
      <c r="C17" s="25">
        <f>申込入力シート!S19</f>
        <v>0</v>
      </c>
      <c r="D17" s="25"/>
      <c r="E17" s="25">
        <f>申込入力シート!T18</f>
        <v>0</v>
      </c>
      <c r="F17" s="25">
        <f>申込入力シート!T19</f>
        <v>0</v>
      </c>
      <c r="G17" s="75"/>
      <c r="H17" s="29"/>
      <c r="J17" s="30" t="s">
        <v>271</v>
      </c>
      <c r="K17" s="25">
        <f>申込入力シート!S22</f>
        <v>0</v>
      </c>
      <c r="L17" s="25">
        <f>申込入力シート!S23</f>
        <v>0</v>
      </c>
      <c r="M17" s="25"/>
      <c r="N17" s="25">
        <f>申込入力シート!T22</f>
        <v>0</v>
      </c>
      <c r="O17" s="25">
        <f>申込入力シート!T23</f>
        <v>0</v>
      </c>
      <c r="P17" s="75"/>
      <c r="Q17" s="29"/>
    </row>
    <row r="18" spans="1:22" ht="28.5" customHeight="1">
      <c r="A18" s="31" t="s">
        <v>270</v>
      </c>
      <c r="B18" s="32">
        <f>申込入力シート!U18</f>
        <v>0</v>
      </c>
      <c r="C18" s="32">
        <f>申込入力シート!U19</f>
        <v>0</v>
      </c>
      <c r="D18" s="32"/>
      <c r="E18" s="32">
        <f>申込入力シート!V18</f>
        <v>0</v>
      </c>
      <c r="F18" s="32">
        <f>申込入力シート!V19</f>
        <v>0</v>
      </c>
      <c r="G18" s="76"/>
      <c r="H18" s="33"/>
      <c r="J18" s="31" t="s">
        <v>272</v>
      </c>
      <c r="K18" s="32">
        <f>申込入力シート!U22</f>
        <v>0</v>
      </c>
      <c r="L18" s="32">
        <f>申込入力シート!U23</f>
        <v>0</v>
      </c>
      <c r="M18" s="32"/>
      <c r="N18" s="32">
        <f>申込入力シート!V22</f>
        <v>0</v>
      </c>
      <c r="O18" s="32">
        <f>申込入力シート!V23</f>
        <v>0</v>
      </c>
      <c r="P18" s="76"/>
      <c r="Q18" s="33"/>
    </row>
    <row r="20" spans="1:22" ht="14.25" customHeight="1">
      <c r="A20" s="43" t="s">
        <v>172</v>
      </c>
      <c r="B20" s="42" t="s">
        <v>176</v>
      </c>
      <c r="C20" s="40"/>
      <c r="D20" s="46"/>
      <c r="E20" s="41" t="s">
        <v>171</v>
      </c>
    </row>
    <row r="21" spans="1:22" ht="14">
      <c r="A21" s="143" t="s">
        <v>295</v>
      </c>
      <c r="B21" s="69">
        <f>申込入力シート!C26+申込入力シート!C28</f>
        <v>0</v>
      </c>
      <c r="C21" s="62" t="s">
        <v>177</v>
      </c>
      <c r="D21" s="73"/>
      <c r="E21" s="28">
        <f>B21*1000</f>
        <v>0</v>
      </c>
      <c r="H21" s="268"/>
      <c r="I21" s="268"/>
      <c r="J21" s="291"/>
      <c r="K21" s="291"/>
      <c r="L21" s="291"/>
      <c r="M21" s="291"/>
      <c r="N21" s="291"/>
      <c r="O21" s="291"/>
      <c r="P21" s="55"/>
      <c r="R21" s="285"/>
      <c r="S21" s="285"/>
      <c r="T21" s="285"/>
      <c r="U21" s="285"/>
      <c r="V21" s="285"/>
    </row>
    <row r="22" spans="1:22" ht="14">
      <c r="A22" s="144" t="s">
        <v>296</v>
      </c>
      <c r="B22" s="70">
        <f>申込入力シート!C27+申込入力シート!C29</f>
        <v>0</v>
      </c>
      <c r="C22" s="63" t="s">
        <v>178</v>
      </c>
      <c r="D22" s="74"/>
      <c r="E22" s="19">
        <f>B22*2000</f>
        <v>0</v>
      </c>
      <c r="H22" s="268" t="s">
        <v>170</v>
      </c>
      <c r="I22" s="268"/>
      <c r="J22" s="283"/>
      <c r="K22" s="283"/>
      <c r="L22" s="283"/>
      <c r="M22" s="283"/>
      <c r="N22" s="283"/>
      <c r="O22" s="283"/>
      <c r="P22" s="77"/>
      <c r="Q22" s="290"/>
      <c r="R22" s="286"/>
      <c r="S22" s="286"/>
      <c r="T22" s="286"/>
      <c r="U22" s="286"/>
      <c r="V22" s="86"/>
    </row>
    <row r="23" spans="1:22" ht="14">
      <c r="A23" s="299" t="s">
        <v>173</v>
      </c>
      <c r="B23" s="300"/>
      <c r="C23" s="301"/>
      <c r="D23" s="59"/>
      <c r="E23" s="58">
        <f>E21+E22</f>
        <v>0</v>
      </c>
      <c r="H23" s="268"/>
      <c r="I23" s="268"/>
      <c r="J23" s="283"/>
      <c r="K23" s="283"/>
      <c r="L23" s="283"/>
      <c r="M23" s="283"/>
      <c r="N23" s="283"/>
      <c r="O23" s="283"/>
      <c r="P23" s="77"/>
      <c r="Q23" s="290"/>
      <c r="R23" s="286"/>
      <c r="S23" s="286"/>
      <c r="T23" s="286"/>
      <c r="U23" s="286"/>
      <c r="V23" s="86"/>
    </row>
    <row r="24" spans="1:22" ht="13.5" customHeight="1">
      <c r="A24" s="298" t="s">
        <v>179</v>
      </c>
      <c r="B24" s="298"/>
      <c r="C24" s="298"/>
      <c r="D24" s="298"/>
      <c r="E24" s="298"/>
      <c r="F24" s="298"/>
      <c r="G24" s="298"/>
      <c r="H24" s="298"/>
    </row>
    <row r="25" spans="1:22">
      <c r="A25" s="65"/>
      <c r="B25" s="65"/>
      <c r="C25" s="65"/>
      <c r="D25" s="65"/>
      <c r="E25" s="65"/>
    </row>
    <row r="26" spans="1:22">
      <c r="B26" s="57"/>
    </row>
    <row r="27" spans="1:22">
      <c r="A27" s="284" t="s">
        <v>180</v>
      </c>
      <c r="B27" s="284"/>
      <c r="C27" s="284"/>
      <c r="D27" s="284"/>
      <c r="E27" s="284"/>
      <c r="F27" s="284"/>
      <c r="G27" s="284"/>
      <c r="H27" s="284"/>
      <c r="I27" s="284"/>
      <c r="J27" s="284"/>
      <c r="K27" s="284"/>
      <c r="L27" s="284"/>
      <c r="M27" s="284"/>
      <c r="N27" s="284"/>
      <c r="O27" s="284"/>
      <c r="P27" s="284"/>
      <c r="Q27" s="284"/>
    </row>
    <row r="28" spans="1:22">
      <c r="A28" s="284"/>
      <c r="B28" s="284"/>
      <c r="C28" s="284"/>
      <c r="D28" s="284"/>
      <c r="E28" s="284"/>
      <c r="F28" s="284"/>
      <c r="G28" s="284"/>
      <c r="H28" s="284"/>
      <c r="I28" s="284"/>
      <c r="J28" s="284"/>
      <c r="K28" s="284"/>
      <c r="L28" s="284"/>
      <c r="M28" s="284"/>
      <c r="N28" s="284"/>
      <c r="O28" s="284"/>
      <c r="P28" s="284"/>
      <c r="Q28" s="284"/>
    </row>
    <row r="29" spans="1:22">
      <c r="A29" s="284"/>
      <c r="B29" s="284"/>
      <c r="C29" s="284"/>
      <c r="D29" s="284"/>
      <c r="E29" s="284"/>
      <c r="F29" s="284"/>
      <c r="G29" s="284"/>
      <c r="H29" s="284"/>
      <c r="I29" s="284"/>
      <c r="J29" s="284"/>
      <c r="K29" s="284"/>
      <c r="L29" s="284"/>
      <c r="M29" s="284"/>
      <c r="N29" s="284"/>
      <c r="O29" s="284"/>
      <c r="P29" s="284"/>
      <c r="Q29" s="284"/>
    </row>
    <row r="30" spans="1:22">
      <c r="A30" s="284"/>
      <c r="B30" s="284"/>
      <c r="C30" s="284"/>
      <c r="D30" s="284"/>
      <c r="E30" s="284"/>
      <c r="F30" s="284"/>
      <c r="G30" s="284"/>
      <c r="H30" s="284"/>
      <c r="I30" s="284"/>
      <c r="J30" s="284"/>
      <c r="K30" s="284"/>
      <c r="L30" s="284"/>
      <c r="M30" s="284"/>
      <c r="N30" s="284"/>
      <c r="O30" s="284"/>
      <c r="P30" s="284"/>
      <c r="Q30" s="284"/>
    </row>
  </sheetData>
  <mergeCells count="24">
    <mergeCell ref="J22:O23"/>
    <mergeCell ref="A27:Q30"/>
    <mergeCell ref="R21:V21"/>
    <mergeCell ref="R22:U23"/>
    <mergeCell ref="C5:E5"/>
    <mergeCell ref="S9:W12"/>
    <mergeCell ref="Q22:Q23"/>
    <mergeCell ref="J21:O21"/>
    <mergeCell ref="A5:B5"/>
    <mergeCell ref="C7:H7"/>
    <mergeCell ref="L7:Q7"/>
    <mergeCell ref="A7:B7"/>
    <mergeCell ref="J7:K7"/>
    <mergeCell ref="A24:H24"/>
    <mergeCell ref="A23:C23"/>
    <mergeCell ref="H22:I23"/>
    <mergeCell ref="H21:I21"/>
    <mergeCell ref="A1:Q1"/>
    <mergeCell ref="C3:Q3"/>
    <mergeCell ref="I5:J5"/>
    <mergeCell ref="K5:Q5"/>
    <mergeCell ref="A4:B4"/>
    <mergeCell ref="C4:Q4"/>
    <mergeCell ref="A3:B3"/>
  </mergeCells>
  <phoneticPr fontId="11"/>
  <pageMargins left="0.21" right="0.12" top="0.53" bottom="0.21" header="0.31496062992125984" footer="0.13"/>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CJ104"/>
  <sheetViews>
    <sheetView tabSelected="1" zoomScale="70" zoomScaleNormal="70" workbookViewId="0">
      <selection activeCell="B20" sqref="B20:C20"/>
    </sheetView>
  </sheetViews>
  <sheetFormatPr defaultRowHeight="13"/>
  <cols>
    <col min="2" max="2" width="29.26953125" customWidth="1"/>
    <col min="3" max="3" width="7.90625" customWidth="1"/>
    <col min="4" max="43" width="10" customWidth="1"/>
  </cols>
  <sheetData>
    <row r="1" spans="2:88" ht="26.25" customHeight="1">
      <c r="B1" s="181" t="str">
        <f>申込入力シート!A1</f>
        <v>第42回愛知県中学生新人バドミントン大会申込書</v>
      </c>
      <c r="C1" s="181"/>
      <c r="D1" s="181"/>
      <c r="E1" s="181"/>
      <c r="F1" s="181"/>
      <c r="G1" s="181"/>
      <c r="H1" s="181"/>
      <c r="I1" s="181"/>
      <c r="J1" s="181"/>
      <c r="K1" s="181" t="s">
        <v>366</v>
      </c>
      <c r="L1" s="181"/>
      <c r="M1" s="181"/>
      <c r="N1" s="181"/>
      <c r="O1" s="181"/>
      <c r="P1" s="181"/>
      <c r="Q1" s="181"/>
      <c r="R1" s="181"/>
    </row>
    <row r="2" spans="2:88" ht="15.75" customHeight="1">
      <c r="B2" s="22"/>
      <c r="C2" s="22"/>
      <c r="D2" s="22"/>
      <c r="E2" s="22"/>
      <c r="F2" s="22"/>
      <c r="G2" s="22"/>
      <c r="H2" s="22"/>
      <c r="I2" s="22"/>
      <c r="J2" s="22"/>
      <c r="K2" s="22"/>
      <c r="L2" s="22"/>
    </row>
    <row r="3" spans="2:88" ht="26.25" customHeight="1">
      <c r="B3" s="316" t="s">
        <v>183</v>
      </c>
      <c r="C3" s="196"/>
      <c r="D3" s="196"/>
      <c r="E3" s="196"/>
      <c r="F3" s="196"/>
      <c r="G3" s="196"/>
      <c r="H3" s="196"/>
      <c r="I3" s="196"/>
      <c r="J3" s="196"/>
      <c r="K3" s="196"/>
      <c r="L3" s="196"/>
      <c r="M3" s="196"/>
      <c r="N3" s="196"/>
      <c r="O3" s="196"/>
      <c r="P3" s="196"/>
      <c r="Q3" s="196"/>
      <c r="R3" s="196"/>
      <c r="S3" s="196"/>
      <c r="T3" s="196"/>
      <c r="U3" s="196"/>
      <c r="V3" s="196"/>
      <c r="W3" s="196"/>
      <c r="X3" s="196"/>
      <c r="Y3" s="196"/>
    </row>
    <row r="5" spans="2:88" ht="21" customHeight="1">
      <c r="B5" s="190" t="s">
        <v>198</v>
      </c>
      <c r="C5" s="191"/>
      <c r="D5" s="8"/>
      <c r="E5" s="220"/>
      <c r="F5" s="221"/>
      <c r="G5" s="221"/>
      <c r="H5" s="221"/>
      <c r="I5" s="222"/>
      <c r="J5" s="21" t="s">
        <v>182</v>
      </c>
    </row>
    <row r="6" spans="2:88" ht="21" customHeight="1">
      <c r="B6" s="209" t="s">
        <v>197</v>
      </c>
      <c r="C6" s="210"/>
      <c r="D6" s="187" t="e">
        <f>VLOOKUP(D5,学校番号一覧!A2:D94,2,FALSE)</f>
        <v>#N/A</v>
      </c>
      <c r="E6" s="188"/>
      <c r="F6" s="188"/>
      <c r="G6" s="188"/>
      <c r="H6" s="188"/>
      <c r="I6" s="189"/>
      <c r="J6" s="71" t="s">
        <v>181</v>
      </c>
    </row>
    <row r="7" spans="2:88" ht="21" customHeight="1">
      <c r="B7" s="185" t="s">
        <v>199</v>
      </c>
      <c r="C7" s="186"/>
      <c r="D7" s="318"/>
      <c r="E7" s="319"/>
      <c r="F7" s="319"/>
      <c r="G7" s="319"/>
      <c r="H7" s="319"/>
      <c r="I7" s="320"/>
      <c r="J7" s="71" t="s">
        <v>214</v>
      </c>
    </row>
    <row r="8" spans="2:88" ht="21" customHeight="1">
      <c r="B8" s="185" t="s">
        <v>186</v>
      </c>
      <c r="C8" s="186"/>
      <c r="D8" s="192"/>
      <c r="E8" s="193"/>
      <c r="F8" s="193"/>
      <c r="G8" s="193"/>
      <c r="H8" s="193"/>
      <c r="I8" s="194"/>
      <c r="J8" s="71"/>
    </row>
    <row r="9" spans="2:88" ht="21" customHeight="1">
      <c r="B9" s="185" t="s">
        <v>187</v>
      </c>
      <c r="C9" s="186"/>
      <c r="D9" s="192"/>
      <c r="E9" s="193"/>
      <c r="F9" s="193"/>
      <c r="G9" s="193"/>
      <c r="H9" s="193"/>
      <c r="I9" s="194"/>
      <c r="J9" s="71" t="s">
        <v>188</v>
      </c>
    </row>
    <row r="10" spans="2:88" ht="21" customHeight="1">
      <c r="B10" s="209" t="s">
        <v>174</v>
      </c>
      <c r="C10" s="210"/>
      <c r="D10" s="213"/>
      <c r="E10" s="214"/>
      <c r="F10" s="214"/>
      <c r="G10" s="214"/>
      <c r="H10" s="214"/>
      <c r="I10" s="215"/>
      <c r="J10" s="21" t="s">
        <v>189</v>
      </c>
    </row>
    <row r="11" spans="2:88" ht="21" customHeight="1">
      <c r="B11" s="211" t="s">
        <v>175</v>
      </c>
      <c r="C11" s="212"/>
      <c r="D11" s="229"/>
      <c r="E11" s="230"/>
      <c r="F11" s="230"/>
      <c r="G11" s="230"/>
      <c r="H11" s="230"/>
      <c r="I11" s="231"/>
      <c r="J11" s="21" t="s">
        <v>190</v>
      </c>
    </row>
    <row r="12" spans="2:88" ht="21" customHeight="1"/>
    <row r="13" spans="2:88" ht="21" customHeight="1">
      <c r="D13" s="71" t="s">
        <v>203</v>
      </c>
    </row>
    <row r="14" spans="2:88" ht="21" customHeight="1">
      <c r="D14" s="21" t="s">
        <v>69</v>
      </c>
    </row>
    <row r="15" spans="2:88" ht="21" customHeight="1">
      <c r="D15" s="21" t="s">
        <v>70</v>
      </c>
      <c r="AW15" s="95"/>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7"/>
    </row>
    <row r="16" spans="2:88" ht="21" customHeight="1">
      <c r="D16" s="21" t="s">
        <v>71</v>
      </c>
      <c r="AW16" s="98"/>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99"/>
    </row>
    <row r="17" spans="1:88" ht="21" customHeight="1">
      <c r="B17" s="317" t="s">
        <v>202</v>
      </c>
      <c r="C17" s="317"/>
      <c r="D17" s="21"/>
      <c r="AW17" s="98"/>
      <c r="AX17" s="1"/>
      <c r="AY17" s="1"/>
      <c r="AZ17" s="1"/>
      <c r="BA17" s="1"/>
      <c r="BB17" s="1"/>
      <c r="BC17" s="1"/>
      <c r="BD17" s="1"/>
      <c r="BE17" s="1"/>
      <c r="BF17" s="1"/>
      <c r="BG17" s="1" t="s">
        <v>242</v>
      </c>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99"/>
    </row>
    <row r="18" spans="1:88" ht="21" customHeight="1">
      <c r="A18">
        <v>1</v>
      </c>
      <c r="B18" s="85"/>
      <c r="C18" s="56" t="s">
        <v>200</v>
      </c>
      <c r="D18" s="206" t="s">
        <v>56</v>
      </c>
      <c r="E18" s="207"/>
      <c r="F18" s="207"/>
      <c r="G18" s="207"/>
      <c r="H18" s="207"/>
      <c r="I18" s="207"/>
      <c r="J18" s="207"/>
      <c r="K18" s="208"/>
      <c r="L18" s="206" t="s">
        <v>57</v>
      </c>
      <c r="M18" s="207"/>
      <c r="N18" s="207"/>
      <c r="O18" s="207"/>
      <c r="P18" s="207"/>
      <c r="Q18" s="207"/>
      <c r="R18" s="207"/>
      <c r="S18" s="207"/>
      <c r="T18" s="207"/>
      <c r="U18" s="207"/>
      <c r="V18" s="207"/>
      <c r="W18" s="208"/>
      <c r="X18" s="258" t="s">
        <v>58</v>
      </c>
      <c r="Y18" s="258"/>
      <c r="Z18" s="258"/>
      <c r="AA18" s="258"/>
      <c r="AB18" s="258"/>
      <c r="AC18" s="258"/>
      <c r="AD18" s="258"/>
      <c r="AE18" s="259"/>
      <c r="AF18" s="202" t="s">
        <v>59</v>
      </c>
      <c r="AG18" s="203"/>
      <c r="AH18" s="203"/>
      <c r="AI18" s="203"/>
      <c r="AJ18" s="203"/>
      <c r="AK18" s="203"/>
      <c r="AL18" s="203"/>
      <c r="AM18" s="203"/>
      <c r="AN18" s="203"/>
      <c r="AO18" s="203"/>
      <c r="AP18" s="203"/>
      <c r="AQ18" s="204"/>
      <c r="AW18" s="98"/>
      <c r="AX18" s="1"/>
      <c r="AY18" s="1"/>
      <c r="AZ18" s="1"/>
      <c r="BA18" s="1"/>
      <c r="BB18" s="1"/>
      <c r="BC18" s="1"/>
      <c r="BD18" s="1"/>
      <c r="BE18" s="1"/>
      <c r="BF18" s="1"/>
      <c r="BG18" s="1" t="s">
        <v>243</v>
      </c>
      <c r="BH18" s="1"/>
      <c r="BI18" s="1"/>
      <c r="BJ18" s="1"/>
      <c r="BK18" s="1"/>
      <c r="BL18" s="1" t="s">
        <v>244</v>
      </c>
      <c r="BM18" s="1"/>
      <c r="BN18" s="1"/>
      <c r="BO18" s="1"/>
      <c r="BP18" s="1" t="str">
        <f>CONCATENATE(L20,$BL$18,M20)</f>
        <v>･</v>
      </c>
      <c r="BQ18" s="1" t="str">
        <f>CONCATENATE(N20,$BL$18,O20)</f>
        <v>･</v>
      </c>
      <c r="BR18" s="1" t="str">
        <f>CONCATENATE(P20,$BL$18,Q20)</f>
        <v>･</v>
      </c>
      <c r="BS18" s="1" t="str">
        <f>CONCATENATE(R20,$BL$18,S20)</f>
        <v>･</v>
      </c>
      <c r="BT18" s="1" t="str">
        <f>CONCATENATE(T20,$BL$18,U20)</f>
        <v>･</v>
      </c>
      <c r="BU18" s="1" t="str">
        <f>CONCATENATE(V20,$BL$18,W20)</f>
        <v>･</v>
      </c>
      <c r="BV18" s="1"/>
      <c r="BW18" s="1"/>
      <c r="BX18" s="1"/>
      <c r="BY18" s="1"/>
      <c r="BZ18" s="1"/>
      <c r="CA18" s="1"/>
      <c r="CB18" s="1"/>
      <c r="CC18" s="1"/>
      <c r="CD18" s="1" t="str">
        <f>CONCATENATE(AF20,$BL$18,AG20)</f>
        <v>･</v>
      </c>
      <c r="CE18" s="1" t="str">
        <f>CONCATENATE(AH20,$BL$18,AI20)</f>
        <v>･</v>
      </c>
      <c r="CF18" s="1" t="str">
        <f>CONCATENATE(AJ20,$BL$18,AK20)</f>
        <v>･</v>
      </c>
      <c r="CG18" s="1" t="str">
        <f>CONCATENATE(AL20,$BL$18,AM20)</f>
        <v>･</v>
      </c>
      <c r="CH18" s="1" t="str">
        <f>CONCATENATE(AN20,$BL$18,AO20)</f>
        <v>･</v>
      </c>
      <c r="CI18" s="1" t="str">
        <f>CONCATENATE(AP20,$BL$18,AQ20)</f>
        <v>･</v>
      </c>
      <c r="CJ18" s="99"/>
    </row>
    <row r="19" spans="1:88" s="5" customFormat="1" ht="21" customHeight="1">
      <c r="B19" s="200" t="s">
        <v>194</v>
      </c>
      <c r="C19" s="201"/>
      <c r="D19" s="68" t="s">
        <v>245</v>
      </c>
      <c r="E19" s="66" t="s">
        <v>246</v>
      </c>
      <c r="F19" s="66" t="s">
        <v>247</v>
      </c>
      <c r="G19" s="67" t="s">
        <v>248</v>
      </c>
      <c r="H19" s="68" t="s">
        <v>39</v>
      </c>
      <c r="I19" s="66" t="s">
        <v>40</v>
      </c>
      <c r="J19" s="66" t="s">
        <v>41</v>
      </c>
      <c r="K19" s="67" t="s">
        <v>42</v>
      </c>
      <c r="L19" s="199" t="s">
        <v>43</v>
      </c>
      <c r="M19" s="197"/>
      <c r="N19" s="197" t="s">
        <v>44</v>
      </c>
      <c r="O19" s="197"/>
      <c r="P19" s="197" t="s">
        <v>45</v>
      </c>
      <c r="Q19" s="197"/>
      <c r="R19" s="197" t="s">
        <v>46</v>
      </c>
      <c r="S19" s="198"/>
      <c r="T19" s="197" t="s">
        <v>265</v>
      </c>
      <c r="U19" s="197"/>
      <c r="V19" s="197" t="s">
        <v>266</v>
      </c>
      <c r="W19" s="205"/>
      <c r="X19" s="163" t="s">
        <v>249</v>
      </c>
      <c r="Y19" s="66" t="s">
        <v>250</v>
      </c>
      <c r="Z19" s="66" t="s">
        <v>251</v>
      </c>
      <c r="AA19" s="67" t="s">
        <v>252</v>
      </c>
      <c r="AB19" s="68" t="s">
        <v>48</v>
      </c>
      <c r="AC19" s="66" t="s">
        <v>49</v>
      </c>
      <c r="AD19" s="66" t="s">
        <v>50</v>
      </c>
      <c r="AE19" s="67" t="s">
        <v>51</v>
      </c>
      <c r="AF19" s="199" t="s">
        <v>52</v>
      </c>
      <c r="AG19" s="197"/>
      <c r="AH19" s="197" t="s">
        <v>53</v>
      </c>
      <c r="AI19" s="197"/>
      <c r="AJ19" s="197" t="s">
        <v>54</v>
      </c>
      <c r="AK19" s="197"/>
      <c r="AL19" s="197" t="s">
        <v>55</v>
      </c>
      <c r="AM19" s="205"/>
      <c r="AN19" s="197" t="s">
        <v>267</v>
      </c>
      <c r="AO19" s="197"/>
      <c r="AP19" s="197" t="s">
        <v>268</v>
      </c>
      <c r="AQ19" s="205"/>
      <c r="AW19" s="100"/>
      <c r="AX19" s="2" t="s">
        <v>38</v>
      </c>
      <c r="AY19" s="2" t="s">
        <v>236</v>
      </c>
      <c r="AZ19" s="2" t="s">
        <v>237</v>
      </c>
      <c r="BA19" s="2" t="s">
        <v>238</v>
      </c>
      <c r="BB19" s="2" t="s">
        <v>239</v>
      </c>
      <c r="BC19" s="2" t="s">
        <v>235</v>
      </c>
      <c r="BD19" s="2" t="s">
        <v>234</v>
      </c>
      <c r="BE19" s="2" t="s">
        <v>240</v>
      </c>
      <c r="BF19" s="2" t="s">
        <v>233</v>
      </c>
      <c r="BG19" s="2" t="s">
        <v>241</v>
      </c>
      <c r="BH19" s="2" t="s">
        <v>253</v>
      </c>
      <c r="BI19" s="2" t="s">
        <v>254</v>
      </c>
      <c r="BJ19" s="2" t="s">
        <v>255</v>
      </c>
      <c r="BK19" s="2" t="s">
        <v>256</v>
      </c>
      <c r="BL19" s="2" t="s">
        <v>39</v>
      </c>
      <c r="BM19" s="2" t="s">
        <v>40</v>
      </c>
      <c r="BN19" s="2" t="s">
        <v>41</v>
      </c>
      <c r="BO19" s="2" t="s">
        <v>42</v>
      </c>
      <c r="BP19" s="2" t="s">
        <v>43</v>
      </c>
      <c r="BQ19" s="2" t="s">
        <v>44</v>
      </c>
      <c r="BR19" s="2" t="s">
        <v>45</v>
      </c>
      <c r="BS19" s="2" t="s">
        <v>46</v>
      </c>
      <c r="BT19" s="2" t="s">
        <v>265</v>
      </c>
      <c r="BU19" s="2" t="s">
        <v>266</v>
      </c>
      <c r="BV19" s="2" t="s">
        <v>257</v>
      </c>
      <c r="BW19" s="2" t="s">
        <v>258</v>
      </c>
      <c r="BX19" s="2" t="s">
        <v>259</v>
      </c>
      <c r="BY19" s="2" t="s">
        <v>260</v>
      </c>
      <c r="BZ19" s="2" t="s">
        <v>48</v>
      </c>
      <c r="CA19" s="2" t="s">
        <v>49</v>
      </c>
      <c r="CB19" s="2" t="s">
        <v>50</v>
      </c>
      <c r="CC19" s="2" t="s">
        <v>51</v>
      </c>
      <c r="CD19" s="2" t="s">
        <v>52</v>
      </c>
      <c r="CE19" s="2" t="s">
        <v>53</v>
      </c>
      <c r="CF19" s="2" t="s">
        <v>54</v>
      </c>
      <c r="CG19" s="2" t="s">
        <v>55</v>
      </c>
      <c r="CH19" s="2" t="s">
        <v>267</v>
      </c>
      <c r="CI19" s="2" t="s">
        <v>268</v>
      </c>
      <c r="CJ19" s="101"/>
    </row>
    <row r="20" spans="1:88" ht="21" customHeight="1">
      <c r="B20" s="225"/>
      <c r="C20" s="226"/>
      <c r="D20" s="111"/>
      <c r="E20" s="112"/>
      <c r="F20" s="112"/>
      <c r="G20" s="113"/>
      <c r="H20" s="9"/>
      <c r="I20" s="7"/>
      <c r="J20" s="7"/>
      <c r="K20" s="10"/>
      <c r="L20" s="9"/>
      <c r="M20" s="7"/>
      <c r="N20" s="7"/>
      <c r="O20" s="7"/>
      <c r="P20" s="7"/>
      <c r="Q20" s="7"/>
      <c r="R20" s="7"/>
      <c r="S20" s="26"/>
      <c r="T20" s="7"/>
      <c r="U20" s="7"/>
      <c r="V20" s="7"/>
      <c r="W20" s="156"/>
      <c r="X20" s="164"/>
      <c r="Y20" s="106"/>
      <c r="Z20" s="106"/>
      <c r="AA20" s="107"/>
      <c r="AB20" s="9"/>
      <c r="AC20" s="7"/>
      <c r="AD20" s="7"/>
      <c r="AE20" s="10"/>
      <c r="AF20" s="9"/>
      <c r="AG20" s="7"/>
      <c r="AH20" s="7"/>
      <c r="AI20" s="7"/>
      <c r="AJ20" s="7"/>
      <c r="AK20" s="7"/>
      <c r="AL20" s="7"/>
      <c r="AM20" s="10"/>
      <c r="AN20" s="7"/>
      <c r="AO20" s="7"/>
      <c r="AP20" s="7"/>
      <c r="AQ20" s="10"/>
      <c r="AW20" s="98"/>
      <c r="AX20" s="1" t="str">
        <f>B18&amp;C18</f>
        <v>中学校</v>
      </c>
      <c r="AY20" s="1">
        <f>D46</f>
        <v>0</v>
      </c>
      <c r="AZ20" s="1">
        <f>D47</f>
        <v>0</v>
      </c>
      <c r="BA20" s="1">
        <f>D48</f>
        <v>0</v>
      </c>
      <c r="BB20" s="1">
        <f>D49</f>
        <v>0</v>
      </c>
      <c r="BC20" s="1">
        <f>G46</f>
        <v>0</v>
      </c>
      <c r="BD20" s="1">
        <f>G48</f>
        <v>0</v>
      </c>
      <c r="BE20" s="1">
        <f>P47</f>
        <v>0</v>
      </c>
      <c r="BF20" s="1">
        <f>SUM(BC20:BE20)</f>
        <v>0</v>
      </c>
      <c r="BG20" s="1" t="str">
        <f>CONCATENATE($BG$17,B20,$BG$18)</f>
        <v>()</v>
      </c>
      <c r="BH20" s="1" t="s">
        <v>277</v>
      </c>
      <c r="BI20" s="1" t="s">
        <v>278</v>
      </c>
      <c r="BJ20" s="1" t="s">
        <v>279</v>
      </c>
      <c r="BK20" s="1" t="s">
        <v>280</v>
      </c>
      <c r="BL20" s="1">
        <v>1</v>
      </c>
      <c r="BM20" s="1">
        <v>2</v>
      </c>
      <c r="BN20" s="1">
        <v>3</v>
      </c>
      <c r="BO20" s="1">
        <v>4</v>
      </c>
      <c r="BP20" s="1">
        <v>1</v>
      </c>
      <c r="BQ20" s="1">
        <v>2</v>
      </c>
      <c r="BR20" s="1">
        <v>3</v>
      </c>
      <c r="BS20" s="1">
        <v>4</v>
      </c>
      <c r="BT20" s="1">
        <v>5</v>
      </c>
      <c r="BU20" s="1">
        <v>6</v>
      </c>
      <c r="BV20" s="1" t="s">
        <v>277</v>
      </c>
      <c r="BW20" s="1" t="s">
        <v>278</v>
      </c>
      <c r="BX20" s="1" t="s">
        <v>279</v>
      </c>
      <c r="BY20" s="1" t="s">
        <v>280</v>
      </c>
      <c r="BZ20" s="1">
        <v>1</v>
      </c>
      <c r="CA20" s="1">
        <v>2</v>
      </c>
      <c r="CB20" s="1">
        <v>3</v>
      </c>
      <c r="CC20" s="1">
        <v>4</v>
      </c>
      <c r="CD20" s="1">
        <v>1</v>
      </c>
      <c r="CE20" s="1">
        <v>2</v>
      </c>
      <c r="CF20" s="1">
        <v>3</v>
      </c>
      <c r="CG20" s="1">
        <v>4</v>
      </c>
      <c r="CH20" s="1">
        <v>5</v>
      </c>
      <c r="CI20" s="1">
        <v>6</v>
      </c>
      <c r="CJ20" s="99"/>
    </row>
    <row r="21" spans="1:88" ht="21" customHeight="1">
      <c r="B21" s="227" t="s">
        <v>47</v>
      </c>
      <c r="C21" s="228"/>
      <c r="D21" s="114"/>
      <c r="E21" s="115"/>
      <c r="F21" s="115"/>
      <c r="G21" s="116"/>
      <c r="H21" s="11"/>
      <c r="I21" s="12"/>
      <c r="J21" s="12"/>
      <c r="K21" s="13"/>
      <c r="L21" s="11"/>
      <c r="M21" s="12"/>
      <c r="N21" s="12"/>
      <c r="O21" s="12"/>
      <c r="P21" s="12"/>
      <c r="Q21" s="12"/>
      <c r="R21" s="12"/>
      <c r="S21" s="27"/>
      <c r="T21" s="12"/>
      <c r="U21" s="12"/>
      <c r="V21" s="12"/>
      <c r="W21" s="158"/>
      <c r="X21" s="165"/>
      <c r="Y21" s="109"/>
      <c r="Z21" s="109"/>
      <c r="AA21" s="110"/>
      <c r="AB21" s="11"/>
      <c r="AC21" s="12"/>
      <c r="AD21" s="12"/>
      <c r="AE21" s="13"/>
      <c r="AF21" s="11"/>
      <c r="AG21" s="12"/>
      <c r="AH21" s="12"/>
      <c r="AI21" s="12"/>
      <c r="AJ21" s="12"/>
      <c r="AK21" s="12"/>
      <c r="AL21" s="12"/>
      <c r="AM21" s="13"/>
      <c r="AN21" s="12"/>
      <c r="AO21" s="12"/>
      <c r="AP21" s="12"/>
      <c r="AQ21" s="13"/>
      <c r="AW21" s="98"/>
      <c r="AX21" s="1"/>
      <c r="AY21" s="1"/>
      <c r="AZ21" s="1"/>
      <c r="BA21" s="1"/>
      <c r="BB21" s="1"/>
      <c r="BC21" s="1"/>
      <c r="BD21" s="1"/>
      <c r="BE21" s="1"/>
      <c r="BF21" s="1"/>
      <c r="BG21" s="1"/>
      <c r="BH21" s="1" t="str">
        <f>CONCATENATE(D20,$BG$20,BH20)</f>
        <v>()推１</v>
      </c>
      <c r="BI21" s="1" t="str">
        <f t="shared" ref="BI21:BO21" si="0">CONCATENATE(E20,$BG$20,BI20)</f>
        <v>()推２</v>
      </c>
      <c r="BJ21" s="1" t="str">
        <f t="shared" si="0"/>
        <v>()推３</v>
      </c>
      <c r="BK21" s="1" t="str">
        <f t="shared" si="0"/>
        <v>()推４</v>
      </c>
      <c r="BL21" s="1" t="str">
        <f t="shared" si="0"/>
        <v>()1</v>
      </c>
      <c r="BM21" s="1" t="str">
        <f t="shared" si="0"/>
        <v>()2</v>
      </c>
      <c r="BN21" s="1" t="str">
        <f t="shared" si="0"/>
        <v>()3</v>
      </c>
      <c r="BO21" s="1" t="str">
        <f t="shared" si="0"/>
        <v>()4</v>
      </c>
      <c r="BP21" s="93" t="str">
        <f t="shared" ref="BP21:BU21" si="1">CONCATENATE(BP18,$BG$20,BP20)</f>
        <v>･()1</v>
      </c>
      <c r="BQ21" s="1" t="str">
        <f t="shared" si="1"/>
        <v>･()2</v>
      </c>
      <c r="BR21" s="1" t="str">
        <f t="shared" si="1"/>
        <v>･()3</v>
      </c>
      <c r="BS21" s="1" t="str">
        <f t="shared" si="1"/>
        <v>･()4</v>
      </c>
      <c r="BT21" s="1" t="str">
        <f t="shared" si="1"/>
        <v>･()5</v>
      </c>
      <c r="BU21" s="1" t="str">
        <f t="shared" si="1"/>
        <v>･()6</v>
      </c>
      <c r="BV21" s="93" t="str">
        <f t="shared" ref="BV21:CC21" si="2">CONCATENATE(X20,$BG$20,BV20)</f>
        <v>()推１</v>
      </c>
      <c r="BW21" s="1" t="str">
        <f t="shared" si="2"/>
        <v>()推２</v>
      </c>
      <c r="BX21" s="1" t="str">
        <f t="shared" si="2"/>
        <v>()推３</v>
      </c>
      <c r="BY21" s="1" t="str">
        <f t="shared" si="2"/>
        <v>()推４</v>
      </c>
      <c r="BZ21" s="1" t="str">
        <f t="shared" si="2"/>
        <v>()1</v>
      </c>
      <c r="CA21" s="1" t="str">
        <f t="shared" si="2"/>
        <v>()2</v>
      </c>
      <c r="CB21" s="1" t="str">
        <f t="shared" si="2"/>
        <v>()3</v>
      </c>
      <c r="CC21" s="1" t="str">
        <f t="shared" si="2"/>
        <v>()4</v>
      </c>
      <c r="CD21" s="93" t="str">
        <f t="shared" ref="CD21:CI21" si="3">CONCATENATE(CD18,$BG$20,CD20)</f>
        <v>･()1</v>
      </c>
      <c r="CE21" s="93" t="str">
        <f t="shared" si="3"/>
        <v>･()2</v>
      </c>
      <c r="CF21" s="93" t="str">
        <f t="shared" si="3"/>
        <v>･()3</v>
      </c>
      <c r="CG21" s="93" t="str">
        <f t="shared" si="3"/>
        <v>･()4</v>
      </c>
      <c r="CH21" s="93" t="str">
        <f t="shared" si="3"/>
        <v>･()5</v>
      </c>
      <c r="CI21" s="93" t="str">
        <f t="shared" si="3"/>
        <v>･()6</v>
      </c>
      <c r="CJ21" s="99"/>
    </row>
    <row r="22" spans="1:88" ht="39.75" customHeight="1">
      <c r="B22" s="84" t="s">
        <v>201</v>
      </c>
      <c r="C22" s="54"/>
      <c r="O22" s="54"/>
      <c r="AW22" s="98"/>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99"/>
    </row>
    <row r="23" spans="1:88" ht="21" customHeight="1">
      <c r="A23">
        <v>2</v>
      </c>
      <c r="B23" s="85"/>
      <c r="C23" s="56" t="s">
        <v>200</v>
      </c>
      <c r="D23" s="206" t="s">
        <v>56</v>
      </c>
      <c r="E23" s="207"/>
      <c r="F23" s="207"/>
      <c r="G23" s="207"/>
      <c r="H23" s="207"/>
      <c r="I23" s="207"/>
      <c r="J23" s="207"/>
      <c r="K23" s="208"/>
      <c r="L23" s="206" t="s">
        <v>57</v>
      </c>
      <c r="M23" s="207"/>
      <c r="N23" s="207"/>
      <c r="O23" s="207"/>
      <c r="P23" s="207"/>
      <c r="Q23" s="207"/>
      <c r="R23" s="207"/>
      <c r="S23" s="207"/>
      <c r="T23" s="207"/>
      <c r="U23" s="207"/>
      <c r="V23" s="207"/>
      <c r="W23" s="208"/>
      <c r="X23" s="258" t="s">
        <v>58</v>
      </c>
      <c r="Y23" s="258"/>
      <c r="Z23" s="258"/>
      <c r="AA23" s="258"/>
      <c r="AB23" s="258"/>
      <c r="AC23" s="258"/>
      <c r="AD23" s="258"/>
      <c r="AE23" s="259"/>
      <c r="AF23" s="202" t="s">
        <v>59</v>
      </c>
      <c r="AG23" s="203"/>
      <c r="AH23" s="203"/>
      <c r="AI23" s="203"/>
      <c r="AJ23" s="203"/>
      <c r="AK23" s="203"/>
      <c r="AL23" s="203"/>
      <c r="AM23" s="203"/>
      <c r="AN23" s="203"/>
      <c r="AO23" s="203"/>
      <c r="AP23" s="203"/>
      <c r="AQ23" s="204"/>
      <c r="AW23" s="98"/>
      <c r="AX23" s="1"/>
      <c r="AY23" s="1"/>
      <c r="AZ23" s="1"/>
      <c r="BA23" s="1"/>
      <c r="BB23" s="1"/>
      <c r="BC23" s="1"/>
      <c r="BD23" s="1"/>
      <c r="BE23" s="1"/>
      <c r="BF23" s="1"/>
      <c r="BG23" s="1"/>
      <c r="BH23" s="1"/>
      <c r="BI23" s="1"/>
      <c r="BJ23" s="1"/>
      <c r="BK23" s="1"/>
      <c r="BL23" s="1"/>
      <c r="BM23" s="1"/>
      <c r="BN23" s="1"/>
      <c r="BO23" s="1"/>
      <c r="BP23" s="1" t="str">
        <f>CONCATENATE(L25,$BL$18,M25)</f>
        <v>･</v>
      </c>
      <c r="BQ23" s="1" t="str">
        <f>CONCATENATE(N25,$BL$18,O25)</f>
        <v>･</v>
      </c>
      <c r="BR23" s="1" t="str">
        <f>CONCATENATE(P25,$BL$18,Q25)</f>
        <v>･</v>
      </c>
      <c r="BS23" s="1" t="str">
        <f>CONCATENATE(R25,$BL$18,S25)</f>
        <v>･</v>
      </c>
      <c r="BT23" s="1" t="str">
        <f>CONCATENATE(T25,$BL$18,U25)</f>
        <v>･</v>
      </c>
      <c r="BU23" s="1" t="str">
        <f>CONCATENATE(V25,$BL$18,W25)</f>
        <v>･</v>
      </c>
      <c r="BV23" s="1"/>
      <c r="BW23" s="1"/>
      <c r="BX23" s="1"/>
      <c r="BY23" s="1"/>
      <c r="BZ23" s="1"/>
      <c r="CA23" s="1"/>
      <c r="CB23" s="1"/>
      <c r="CC23" s="1"/>
      <c r="CD23" s="1" t="str">
        <f>CONCATENATE(AF25,$BL$18,AG25)</f>
        <v>･</v>
      </c>
      <c r="CE23" s="1" t="str">
        <f>CONCATENATE(AH25,$BL$18,AI25)</f>
        <v>･</v>
      </c>
      <c r="CF23" s="1" t="str">
        <f>CONCATENATE(AJ25,$BL$18,AK25)</f>
        <v>･</v>
      </c>
      <c r="CG23" s="1" t="str">
        <f>CONCATENATE(AL25,$BL$18,AM25)</f>
        <v>･</v>
      </c>
      <c r="CH23" s="1" t="str">
        <f>CONCATENATE(AN25,$BL$18,AO25)</f>
        <v>･</v>
      </c>
      <c r="CI23" s="1" t="str">
        <f>CONCATENATE(AP25,$BL$18,AQ25)</f>
        <v>･</v>
      </c>
      <c r="CJ23" s="99"/>
    </row>
    <row r="24" spans="1:88" ht="21" customHeight="1">
      <c r="B24" s="200" t="s">
        <v>194</v>
      </c>
      <c r="C24" s="232"/>
      <c r="D24" s="159" t="s">
        <v>245</v>
      </c>
      <c r="E24" s="151" t="s">
        <v>246</v>
      </c>
      <c r="F24" s="151" t="s">
        <v>247</v>
      </c>
      <c r="G24" s="152" t="s">
        <v>248</v>
      </c>
      <c r="H24" s="159" t="s">
        <v>39</v>
      </c>
      <c r="I24" s="151" t="s">
        <v>40</v>
      </c>
      <c r="J24" s="151" t="s">
        <v>41</v>
      </c>
      <c r="K24" s="152" t="s">
        <v>42</v>
      </c>
      <c r="L24" s="199" t="s">
        <v>43</v>
      </c>
      <c r="M24" s="197"/>
      <c r="N24" s="197" t="s">
        <v>44</v>
      </c>
      <c r="O24" s="197"/>
      <c r="P24" s="197" t="s">
        <v>45</v>
      </c>
      <c r="Q24" s="197"/>
      <c r="R24" s="197" t="s">
        <v>46</v>
      </c>
      <c r="S24" s="198"/>
      <c r="T24" s="197" t="s">
        <v>265</v>
      </c>
      <c r="U24" s="197"/>
      <c r="V24" s="197" t="s">
        <v>266</v>
      </c>
      <c r="W24" s="205"/>
      <c r="X24" s="163" t="s">
        <v>249</v>
      </c>
      <c r="Y24" s="151" t="s">
        <v>250</v>
      </c>
      <c r="Z24" s="151" t="s">
        <v>251</v>
      </c>
      <c r="AA24" s="152" t="s">
        <v>252</v>
      </c>
      <c r="AB24" s="159" t="s">
        <v>48</v>
      </c>
      <c r="AC24" s="151" t="s">
        <v>49</v>
      </c>
      <c r="AD24" s="151" t="s">
        <v>50</v>
      </c>
      <c r="AE24" s="152" t="s">
        <v>51</v>
      </c>
      <c r="AF24" s="199" t="s">
        <v>52</v>
      </c>
      <c r="AG24" s="197"/>
      <c r="AH24" s="197" t="s">
        <v>53</v>
      </c>
      <c r="AI24" s="197"/>
      <c r="AJ24" s="197" t="s">
        <v>54</v>
      </c>
      <c r="AK24" s="197"/>
      <c r="AL24" s="197" t="s">
        <v>55</v>
      </c>
      <c r="AM24" s="205"/>
      <c r="AN24" s="197" t="s">
        <v>267</v>
      </c>
      <c r="AO24" s="197"/>
      <c r="AP24" s="197" t="s">
        <v>268</v>
      </c>
      <c r="AQ24" s="205"/>
      <c r="AW24" s="98"/>
      <c r="AX24" s="2" t="s">
        <v>38</v>
      </c>
      <c r="AY24" s="2" t="s">
        <v>236</v>
      </c>
      <c r="AZ24" s="2" t="s">
        <v>237</v>
      </c>
      <c r="BA24" s="2" t="s">
        <v>238</v>
      </c>
      <c r="BB24" s="2" t="s">
        <v>239</v>
      </c>
      <c r="BC24" s="2" t="s">
        <v>235</v>
      </c>
      <c r="BD24" s="2" t="s">
        <v>234</v>
      </c>
      <c r="BE24" s="2" t="s">
        <v>240</v>
      </c>
      <c r="BF24" s="2" t="s">
        <v>233</v>
      </c>
      <c r="BG24" s="2" t="s">
        <v>241</v>
      </c>
      <c r="BH24" s="2" t="s">
        <v>253</v>
      </c>
      <c r="BI24" s="2" t="s">
        <v>254</v>
      </c>
      <c r="BJ24" s="2" t="s">
        <v>255</v>
      </c>
      <c r="BK24" s="2" t="s">
        <v>256</v>
      </c>
      <c r="BL24" s="2" t="s">
        <v>39</v>
      </c>
      <c r="BM24" s="2" t="s">
        <v>40</v>
      </c>
      <c r="BN24" s="2" t="s">
        <v>41</v>
      </c>
      <c r="BO24" s="2" t="s">
        <v>42</v>
      </c>
      <c r="BP24" s="2" t="s">
        <v>43</v>
      </c>
      <c r="BQ24" s="2" t="s">
        <v>44</v>
      </c>
      <c r="BR24" s="2" t="s">
        <v>45</v>
      </c>
      <c r="BS24" s="2" t="s">
        <v>46</v>
      </c>
      <c r="BT24" s="2" t="s">
        <v>265</v>
      </c>
      <c r="BU24" s="2" t="s">
        <v>266</v>
      </c>
      <c r="BV24" s="2" t="s">
        <v>257</v>
      </c>
      <c r="BW24" s="2" t="s">
        <v>258</v>
      </c>
      <c r="BX24" s="2" t="s">
        <v>259</v>
      </c>
      <c r="BY24" s="2" t="s">
        <v>260</v>
      </c>
      <c r="BZ24" s="2" t="s">
        <v>48</v>
      </c>
      <c r="CA24" s="2" t="s">
        <v>49</v>
      </c>
      <c r="CB24" s="2" t="s">
        <v>50</v>
      </c>
      <c r="CC24" s="2" t="s">
        <v>51</v>
      </c>
      <c r="CD24" s="2" t="s">
        <v>52</v>
      </c>
      <c r="CE24" s="2" t="s">
        <v>53</v>
      </c>
      <c r="CF24" s="2" t="s">
        <v>54</v>
      </c>
      <c r="CG24" s="2" t="s">
        <v>55</v>
      </c>
      <c r="CH24" s="2" t="s">
        <v>267</v>
      </c>
      <c r="CI24" s="2" t="s">
        <v>268</v>
      </c>
      <c r="CJ24" s="99"/>
    </row>
    <row r="25" spans="1:88" ht="21" customHeight="1">
      <c r="B25" s="225"/>
      <c r="C25" s="248"/>
      <c r="D25" s="111"/>
      <c r="E25" s="112"/>
      <c r="F25" s="112"/>
      <c r="G25" s="113"/>
      <c r="H25" s="9"/>
      <c r="I25" s="7"/>
      <c r="J25" s="7"/>
      <c r="K25" s="10"/>
      <c r="L25" s="9"/>
      <c r="M25" s="7"/>
      <c r="N25" s="7"/>
      <c r="O25" s="7"/>
      <c r="P25" s="7"/>
      <c r="Q25" s="7"/>
      <c r="R25" s="7"/>
      <c r="S25" s="26"/>
      <c r="T25" s="7"/>
      <c r="U25" s="7"/>
      <c r="V25" s="7"/>
      <c r="W25" s="156"/>
      <c r="X25" s="164"/>
      <c r="Y25" s="106"/>
      <c r="Z25" s="106"/>
      <c r="AA25" s="107"/>
      <c r="AB25" s="9"/>
      <c r="AC25" s="7"/>
      <c r="AD25" s="7"/>
      <c r="AE25" s="10"/>
      <c r="AF25" s="9"/>
      <c r="AG25" s="7"/>
      <c r="AH25" s="7"/>
      <c r="AI25" s="7"/>
      <c r="AJ25" s="7"/>
      <c r="AK25" s="7"/>
      <c r="AL25" s="7"/>
      <c r="AM25" s="10"/>
      <c r="AN25" s="7"/>
      <c r="AO25" s="7"/>
      <c r="AP25" s="7"/>
      <c r="AQ25" s="10"/>
      <c r="AW25" s="98"/>
      <c r="AX25" s="1" t="str">
        <f>B23&amp;C23</f>
        <v>中学校</v>
      </c>
      <c r="AY25" s="1"/>
      <c r="AZ25" s="1"/>
      <c r="BA25" s="1"/>
      <c r="BB25" s="1"/>
      <c r="BC25" s="1"/>
      <c r="BD25" s="1"/>
      <c r="BE25" s="1"/>
      <c r="BF25" s="1"/>
      <c r="BG25" s="1" t="str">
        <f>CONCATENATE($BG$17,B25,$BG$18)</f>
        <v>()</v>
      </c>
      <c r="BH25" s="1" t="s">
        <v>277</v>
      </c>
      <c r="BI25" s="1" t="s">
        <v>278</v>
      </c>
      <c r="BJ25" s="1" t="s">
        <v>279</v>
      </c>
      <c r="BK25" s="1" t="s">
        <v>280</v>
      </c>
      <c r="BL25" s="1">
        <v>1</v>
      </c>
      <c r="BM25" s="1">
        <v>2</v>
      </c>
      <c r="BN25" s="1">
        <v>3</v>
      </c>
      <c r="BO25" s="1">
        <v>4</v>
      </c>
      <c r="BP25" s="1">
        <v>1</v>
      </c>
      <c r="BQ25" s="1">
        <v>2</v>
      </c>
      <c r="BR25" s="1">
        <v>3</v>
      </c>
      <c r="BS25" s="1">
        <v>4</v>
      </c>
      <c r="BT25" s="1">
        <v>5</v>
      </c>
      <c r="BU25" s="1">
        <v>6</v>
      </c>
      <c r="BV25" s="1" t="s">
        <v>277</v>
      </c>
      <c r="BW25" s="1" t="s">
        <v>278</v>
      </c>
      <c r="BX25" s="1" t="s">
        <v>279</v>
      </c>
      <c r="BY25" s="1" t="s">
        <v>280</v>
      </c>
      <c r="BZ25" s="1">
        <v>1</v>
      </c>
      <c r="CA25" s="1">
        <v>2</v>
      </c>
      <c r="CB25" s="1">
        <v>3</v>
      </c>
      <c r="CC25" s="1">
        <v>4</v>
      </c>
      <c r="CD25" s="1">
        <v>1</v>
      </c>
      <c r="CE25" s="1">
        <v>2</v>
      </c>
      <c r="CF25" s="1">
        <v>3</v>
      </c>
      <c r="CG25" s="1">
        <v>4</v>
      </c>
      <c r="CH25" s="1">
        <v>5</v>
      </c>
      <c r="CI25" s="1">
        <v>6</v>
      </c>
      <c r="CJ25" s="99"/>
    </row>
    <row r="26" spans="1:88" ht="21" customHeight="1">
      <c r="B26" s="227" t="s">
        <v>47</v>
      </c>
      <c r="C26" s="228"/>
      <c r="D26" s="114"/>
      <c r="E26" s="115"/>
      <c r="F26" s="115"/>
      <c r="G26" s="116"/>
      <c r="H26" s="11"/>
      <c r="I26" s="12"/>
      <c r="J26" s="12"/>
      <c r="K26" s="13"/>
      <c r="L26" s="11"/>
      <c r="M26" s="12"/>
      <c r="N26" s="12"/>
      <c r="O26" s="12"/>
      <c r="P26" s="12"/>
      <c r="Q26" s="12"/>
      <c r="R26" s="12"/>
      <c r="S26" s="27"/>
      <c r="T26" s="12"/>
      <c r="U26" s="12"/>
      <c r="V26" s="12"/>
      <c r="W26" s="158"/>
      <c r="X26" s="165"/>
      <c r="Y26" s="109"/>
      <c r="Z26" s="109"/>
      <c r="AA26" s="110"/>
      <c r="AB26" s="11"/>
      <c r="AC26" s="12"/>
      <c r="AD26" s="12"/>
      <c r="AE26" s="13"/>
      <c r="AF26" s="11"/>
      <c r="AG26" s="12"/>
      <c r="AH26" s="12"/>
      <c r="AI26" s="12"/>
      <c r="AJ26" s="12"/>
      <c r="AK26" s="12"/>
      <c r="AL26" s="12"/>
      <c r="AM26" s="13"/>
      <c r="AN26" s="12"/>
      <c r="AO26" s="12"/>
      <c r="AP26" s="12"/>
      <c r="AQ26" s="13"/>
      <c r="AW26" s="98"/>
      <c r="AX26" s="1"/>
      <c r="AY26" s="1"/>
      <c r="AZ26" s="1"/>
      <c r="BA26" s="1"/>
      <c r="BB26" s="1"/>
      <c r="BC26" s="1"/>
      <c r="BD26" s="1"/>
      <c r="BE26" s="1"/>
      <c r="BF26" s="1"/>
      <c r="BG26" s="1"/>
      <c r="BH26" s="1" t="str">
        <f>CONCATENATE(D25,$BG$25,BH25)</f>
        <v>()推１</v>
      </c>
      <c r="BI26" s="1" t="str">
        <f t="shared" ref="BI26:BO26" si="4">CONCATENATE(E25,$BG$25,BI25)</f>
        <v>()推２</v>
      </c>
      <c r="BJ26" s="1" t="str">
        <f t="shared" si="4"/>
        <v>()推３</v>
      </c>
      <c r="BK26" s="1" t="str">
        <f t="shared" si="4"/>
        <v>()推４</v>
      </c>
      <c r="BL26" s="1" t="str">
        <f t="shared" si="4"/>
        <v>()1</v>
      </c>
      <c r="BM26" s="1" t="str">
        <f t="shared" si="4"/>
        <v>()2</v>
      </c>
      <c r="BN26" s="1" t="str">
        <f t="shared" si="4"/>
        <v>()3</v>
      </c>
      <c r="BO26" s="1" t="str">
        <f t="shared" si="4"/>
        <v>()4</v>
      </c>
      <c r="BP26" s="93" t="str">
        <f t="shared" ref="BP26:BU26" si="5">CONCATENATE(BP23,$BG$25,BP25)</f>
        <v>･()1</v>
      </c>
      <c r="BQ26" s="1" t="str">
        <f t="shared" si="5"/>
        <v>･()2</v>
      </c>
      <c r="BR26" s="1" t="str">
        <f t="shared" si="5"/>
        <v>･()3</v>
      </c>
      <c r="BS26" s="1" t="str">
        <f t="shared" si="5"/>
        <v>･()4</v>
      </c>
      <c r="BT26" s="1" t="str">
        <f t="shared" si="5"/>
        <v>･()5</v>
      </c>
      <c r="BU26" s="1" t="str">
        <f t="shared" si="5"/>
        <v>･()6</v>
      </c>
      <c r="BV26" s="93" t="str">
        <f>CONCATENATE(X25,$BG$25,BV25)</f>
        <v>()推１</v>
      </c>
      <c r="BW26" s="93" t="str">
        <f t="shared" ref="BW26:CC26" si="6">CONCATENATE(Y25,$BG$25,BW25)</f>
        <v>()推２</v>
      </c>
      <c r="BX26" s="93" t="str">
        <f t="shared" si="6"/>
        <v>()推３</v>
      </c>
      <c r="BY26" s="93" t="str">
        <f t="shared" si="6"/>
        <v>()推４</v>
      </c>
      <c r="BZ26" s="93" t="str">
        <f t="shared" si="6"/>
        <v>()1</v>
      </c>
      <c r="CA26" s="93" t="str">
        <f t="shared" si="6"/>
        <v>()2</v>
      </c>
      <c r="CB26" s="93" t="str">
        <f t="shared" si="6"/>
        <v>()3</v>
      </c>
      <c r="CC26" s="93" t="str">
        <f t="shared" si="6"/>
        <v>()4</v>
      </c>
      <c r="CD26" s="93" t="str">
        <f t="shared" ref="CD26:CI26" si="7">CONCATENATE(CD23,$BG$25,CD25)</f>
        <v>･()1</v>
      </c>
      <c r="CE26" s="93" t="str">
        <f t="shared" si="7"/>
        <v>･()2</v>
      </c>
      <c r="CF26" s="93" t="str">
        <f t="shared" si="7"/>
        <v>･()3</v>
      </c>
      <c r="CG26" s="93" t="str">
        <f t="shared" si="7"/>
        <v>･()4</v>
      </c>
      <c r="CH26" s="93" t="str">
        <f t="shared" si="7"/>
        <v>･()5</v>
      </c>
      <c r="CI26" s="93" t="str">
        <f t="shared" si="7"/>
        <v>･()6</v>
      </c>
      <c r="CJ26" s="99"/>
    </row>
    <row r="27" spans="1:88" ht="39.75" customHeight="1">
      <c r="B27" s="71"/>
      <c r="C27" s="54"/>
      <c r="O27" s="54"/>
      <c r="AW27" s="98"/>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99"/>
    </row>
    <row r="28" spans="1:88" ht="21" customHeight="1">
      <c r="A28">
        <v>3</v>
      </c>
      <c r="B28" s="85"/>
      <c r="C28" s="56" t="s">
        <v>200</v>
      </c>
      <c r="D28" s="206" t="s">
        <v>56</v>
      </c>
      <c r="E28" s="207"/>
      <c r="F28" s="207"/>
      <c r="G28" s="207"/>
      <c r="H28" s="207"/>
      <c r="I28" s="207"/>
      <c r="J28" s="207"/>
      <c r="K28" s="208"/>
      <c r="L28" s="206" t="s">
        <v>57</v>
      </c>
      <c r="M28" s="207"/>
      <c r="N28" s="207"/>
      <c r="O28" s="207"/>
      <c r="P28" s="207"/>
      <c r="Q28" s="207"/>
      <c r="R28" s="207"/>
      <c r="S28" s="207"/>
      <c r="T28" s="207"/>
      <c r="U28" s="207"/>
      <c r="V28" s="207"/>
      <c r="W28" s="208"/>
      <c r="X28" s="258" t="s">
        <v>58</v>
      </c>
      <c r="Y28" s="258"/>
      <c r="Z28" s="258"/>
      <c r="AA28" s="258"/>
      <c r="AB28" s="258"/>
      <c r="AC28" s="258"/>
      <c r="AD28" s="258"/>
      <c r="AE28" s="259"/>
      <c r="AF28" s="202" t="s">
        <v>59</v>
      </c>
      <c r="AG28" s="203"/>
      <c r="AH28" s="203"/>
      <c r="AI28" s="203"/>
      <c r="AJ28" s="203"/>
      <c r="AK28" s="203"/>
      <c r="AL28" s="203"/>
      <c r="AM28" s="203"/>
      <c r="AN28" s="203"/>
      <c r="AO28" s="203"/>
      <c r="AP28" s="203"/>
      <c r="AQ28" s="204"/>
      <c r="AW28" s="98"/>
      <c r="AX28" s="1"/>
      <c r="AY28" s="1"/>
      <c r="AZ28" s="1"/>
      <c r="BA28" s="1"/>
      <c r="BB28" s="1"/>
      <c r="BC28" s="1"/>
      <c r="BD28" s="1"/>
      <c r="BE28" s="1"/>
      <c r="BF28" s="1"/>
      <c r="BG28" s="1"/>
      <c r="BH28" s="1"/>
      <c r="BI28" s="1"/>
      <c r="BJ28" s="1"/>
      <c r="BK28" s="1"/>
      <c r="BL28" s="1"/>
      <c r="BM28" s="1"/>
      <c r="BN28" s="1"/>
      <c r="BO28" s="1"/>
      <c r="BP28" s="1" t="str">
        <f>CONCATENATE(L30,$BL$18,M30)</f>
        <v>･</v>
      </c>
      <c r="BQ28" s="1" t="str">
        <f>CONCATENATE(N30,$BL$18,O30)</f>
        <v>･</v>
      </c>
      <c r="BR28" s="1" t="str">
        <f>CONCATENATE(P30,$BL$18,Q30)</f>
        <v>･</v>
      </c>
      <c r="BS28" s="1" t="str">
        <f>CONCATENATE(R30,$BL$18,S30)</f>
        <v>･</v>
      </c>
      <c r="BT28" s="1" t="str">
        <f>CONCATENATE(T30,$BL$18,U30)</f>
        <v>･</v>
      </c>
      <c r="BU28" s="1" t="str">
        <f>CONCATENATE(V30,$BL$18,W30)</f>
        <v>･</v>
      </c>
      <c r="BV28" s="1"/>
      <c r="BW28" s="1"/>
      <c r="BX28" s="1"/>
      <c r="BY28" s="1"/>
      <c r="BZ28" s="1"/>
      <c r="CA28" s="1"/>
      <c r="CB28" s="1"/>
      <c r="CC28" s="1"/>
      <c r="CD28" s="1" t="str">
        <f>CONCATENATE(AF30,$BL$18,AG30)</f>
        <v>･</v>
      </c>
      <c r="CE28" s="1" t="str">
        <f>CONCATENATE(AH30,$BL$18,AI30)</f>
        <v>･</v>
      </c>
      <c r="CF28" s="1" t="str">
        <f>CONCATENATE(AJ30,$BL$18,AK30)</f>
        <v>･</v>
      </c>
      <c r="CG28" s="1" t="str">
        <f>CONCATENATE(AL30,$BL$18,AM30)</f>
        <v>･</v>
      </c>
      <c r="CH28" s="1" t="str">
        <f>CONCATENATE(AN30,$BL$18,AO30)</f>
        <v>･</v>
      </c>
      <c r="CI28" s="1" t="str">
        <f>CONCATENATE(AP30,$BL$18,AQ30)</f>
        <v>･</v>
      </c>
      <c r="CJ28" s="99"/>
    </row>
    <row r="29" spans="1:88" ht="21" customHeight="1">
      <c r="B29" s="200" t="s">
        <v>194</v>
      </c>
      <c r="C29" s="232"/>
      <c r="D29" s="159" t="s">
        <v>245</v>
      </c>
      <c r="E29" s="151" t="s">
        <v>246</v>
      </c>
      <c r="F29" s="151" t="s">
        <v>247</v>
      </c>
      <c r="G29" s="152" t="s">
        <v>248</v>
      </c>
      <c r="H29" s="159" t="s">
        <v>39</v>
      </c>
      <c r="I29" s="151" t="s">
        <v>40</v>
      </c>
      <c r="J29" s="151" t="s">
        <v>41</v>
      </c>
      <c r="K29" s="152" t="s">
        <v>42</v>
      </c>
      <c r="L29" s="199" t="s">
        <v>43</v>
      </c>
      <c r="M29" s="197"/>
      <c r="N29" s="197" t="s">
        <v>44</v>
      </c>
      <c r="O29" s="197"/>
      <c r="P29" s="197" t="s">
        <v>45</v>
      </c>
      <c r="Q29" s="197"/>
      <c r="R29" s="197" t="s">
        <v>46</v>
      </c>
      <c r="S29" s="198"/>
      <c r="T29" s="197" t="s">
        <v>265</v>
      </c>
      <c r="U29" s="197"/>
      <c r="V29" s="197" t="s">
        <v>266</v>
      </c>
      <c r="W29" s="205"/>
      <c r="X29" s="163" t="s">
        <v>249</v>
      </c>
      <c r="Y29" s="151" t="s">
        <v>250</v>
      </c>
      <c r="Z29" s="151" t="s">
        <v>251</v>
      </c>
      <c r="AA29" s="152" t="s">
        <v>252</v>
      </c>
      <c r="AB29" s="159" t="s">
        <v>48</v>
      </c>
      <c r="AC29" s="151" t="s">
        <v>49</v>
      </c>
      <c r="AD29" s="151" t="s">
        <v>50</v>
      </c>
      <c r="AE29" s="152" t="s">
        <v>51</v>
      </c>
      <c r="AF29" s="199" t="s">
        <v>52</v>
      </c>
      <c r="AG29" s="197"/>
      <c r="AH29" s="197" t="s">
        <v>53</v>
      </c>
      <c r="AI29" s="197"/>
      <c r="AJ29" s="197" t="s">
        <v>54</v>
      </c>
      <c r="AK29" s="197"/>
      <c r="AL29" s="197" t="s">
        <v>55</v>
      </c>
      <c r="AM29" s="205"/>
      <c r="AN29" s="197" t="s">
        <v>267</v>
      </c>
      <c r="AO29" s="197"/>
      <c r="AP29" s="197" t="s">
        <v>268</v>
      </c>
      <c r="AQ29" s="205"/>
      <c r="AW29" s="98"/>
      <c r="AX29" s="2" t="s">
        <v>38</v>
      </c>
      <c r="AY29" s="2" t="s">
        <v>236</v>
      </c>
      <c r="AZ29" s="2" t="s">
        <v>237</v>
      </c>
      <c r="BA29" s="2" t="s">
        <v>238</v>
      </c>
      <c r="BB29" s="2" t="s">
        <v>239</v>
      </c>
      <c r="BC29" s="2" t="s">
        <v>235</v>
      </c>
      <c r="BD29" s="2" t="s">
        <v>234</v>
      </c>
      <c r="BE29" s="2" t="s">
        <v>240</v>
      </c>
      <c r="BF29" s="2" t="s">
        <v>233</v>
      </c>
      <c r="BG29" s="2" t="s">
        <v>241</v>
      </c>
      <c r="BH29" s="2" t="s">
        <v>253</v>
      </c>
      <c r="BI29" s="2" t="s">
        <v>254</v>
      </c>
      <c r="BJ29" s="2" t="s">
        <v>255</v>
      </c>
      <c r="BK29" s="2" t="s">
        <v>256</v>
      </c>
      <c r="BL29" s="2" t="s">
        <v>39</v>
      </c>
      <c r="BM29" s="2" t="s">
        <v>40</v>
      </c>
      <c r="BN29" s="2" t="s">
        <v>41</v>
      </c>
      <c r="BO29" s="2" t="s">
        <v>42</v>
      </c>
      <c r="BP29" s="2" t="s">
        <v>43</v>
      </c>
      <c r="BQ29" s="2" t="s">
        <v>44</v>
      </c>
      <c r="BR29" s="2" t="s">
        <v>45</v>
      </c>
      <c r="BS29" s="2" t="s">
        <v>46</v>
      </c>
      <c r="BT29" s="2" t="s">
        <v>265</v>
      </c>
      <c r="BU29" s="2" t="s">
        <v>266</v>
      </c>
      <c r="BV29" s="2" t="s">
        <v>257</v>
      </c>
      <c r="BW29" s="2" t="s">
        <v>258</v>
      </c>
      <c r="BX29" s="2" t="s">
        <v>259</v>
      </c>
      <c r="BY29" s="2" t="s">
        <v>260</v>
      </c>
      <c r="BZ29" s="2" t="s">
        <v>48</v>
      </c>
      <c r="CA29" s="2" t="s">
        <v>49</v>
      </c>
      <c r="CB29" s="2" t="s">
        <v>50</v>
      </c>
      <c r="CC29" s="2" t="s">
        <v>51</v>
      </c>
      <c r="CD29" s="2" t="s">
        <v>52</v>
      </c>
      <c r="CE29" s="2" t="s">
        <v>53</v>
      </c>
      <c r="CF29" s="2" t="s">
        <v>54</v>
      </c>
      <c r="CG29" s="2" t="s">
        <v>55</v>
      </c>
      <c r="CH29" s="2" t="s">
        <v>267</v>
      </c>
      <c r="CI29" s="2" t="s">
        <v>268</v>
      </c>
      <c r="CJ29" s="99"/>
    </row>
    <row r="30" spans="1:88" ht="21" customHeight="1">
      <c r="B30" s="225"/>
      <c r="C30" s="248"/>
      <c r="D30" s="111"/>
      <c r="E30" s="112"/>
      <c r="F30" s="112"/>
      <c r="G30" s="113"/>
      <c r="H30" s="9"/>
      <c r="I30" s="7"/>
      <c r="J30" s="7"/>
      <c r="K30" s="10"/>
      <c r="L30" s="9"/>
      <c r="M30" s="7"/>
      <c r="N30" s="7"/>
      <c r="O30" s="7"/>
      <c r="P30" s="7"/>
      <c r="Q30" s="7"/>
      <c r="R30" s="7"/>
      <c r="S30" s="26"/>
      <c r="T30" s="7"/>
      <c r="U30" s="7"/>
      <c r="V30" s="7"/>
      <c r="W30" s="156"/>
      <c r="X30" s="164"/>
      <c r="Y30" s="106"/>
      <c r="Z30" s="106"/>
      <c r="AA30" s="107"/>
      <c r="AB30" s="9"/>
      <c r="AC30" s="7"/>
      <c r="AD30" s="7"/>
      <c r="AE30" s="10"/>
      <c r="AF30" s="9"/>
      <c r="AG30" s="7"/>
      <c r="AH30" s="7"/>
      <c r="AI30" s="7"/>
      <c r="AJ30" s="7"/>
      <c r="AK30" s="7"/>
      <c r="AL30" s="7"/>
      <c r="AM30" s="10"/>
      <c r="AN30" s="7"/>
      <c r="AO30" s="7"/>
      <c r="AP30" s="7"/>
      <c r="AQ30" s="10"/>
      <c r="AW30" s="98"/>
      <c r="AX30" s="1" t="str">
        <f>B28&amp;C28</f>
        <v>中学校</v>
      </c>
      <c r="AY30" s="1"/>
      <c r="AZ30" s="1"/>
      <c r="BA30" s="1"/>
      <c r="BB30" s="1"/>
      <c r="BC30" s="1"/>
      <c r="BD30" s="1"/>
      <c r="BE30" s="1"/>
      <c r="BF30" s="1"/>
      <c r="BG30" s="1" t="str">
        <f>CONCATENATE($BG$17,B30,$BG$18)</f>
        <v>()</v>
      </c>
      <c r="BH30" s="1" t="s">
        <v>277</v>
      </c>
      <c r="BI30" s="1" t="s">
        <v>278</v>
      </c>
      <c r="BJ30" s="1" t="s">
        <v>279</v>
      </c>
      <c r="BK30" s="1" t="s">
        <v>280</v>
      </c>
      <c r="BL30" s="1">
        <v>1</v>
      </c>
      <c r="BM30" s="1">
        <v>2</v>
      </c>
      <c r="BN30" s="1">
        <v>3</v>
      </c>
      <c r="BO30" s="1">
        <v>4</v>
      </c>
      <c r="BP30" s="1">
        <v>1</v>
      </c>
      <c r="BQ30" s="1">
        <v>2</v>
      </c>
      <c r="BR30" s="1">
        <v>3</v>
      </c>
      <c r="BS30" s="1">
        <v>4</v>
      </c>
      <c r="BT30" s="1">
        <v>5</v>
      </c>
      <c r="BU30" s="1">
        <v>6</v>
      </c>
      <c r="BV30" s="1" t="s">
        <v>277</v>
      </c>
      <c r="BW30" s="1" t="s">
        <v>278</v>
      </c>
      <c r="BX30" s="1" t="s">
        <v>279</v>
      </c>
      <c r="BY30" s="1" t="s">
        <v>280</v>
      </c>
      <c r="BZ30" s="1">
        <v>1</v>
      </c>
      <c r="CA30" s="1">
        <v>2</v>
      </c>
      <c r="CB30" s="1">
        <v>3</v>
      </c>
      <c r="CC30" s="1">
        <v>4</v>
      </c>
      <c r="CD30" s="1">
        <v>1</v>
      </c>
      <c r="CE30" s="1">
        <v>2</v>
      </c>
      <c r="CF30" s="1">
        <v>3</v>
      </c>
      <c r="CG30" s="1">
        <v>4</v>
      </c>
      <c r="CH30" s="1">
        <v>5</v>
      </c>
      <c r="CI30" s="1">
        <v>6</v>
      </c>
      <c r="CJ30" s="99"/>
    </row>
    <row r="31" spans="1:88" ht="21" customHeight="1">
      <c r="B31" s="227" t="s">
        <v>47</v>
      </c>
      <c r="C31" s="228"/>
      <c r="D31" s="114"/>
      <c r="E31" s="115"/>
      <c r="F31" s="115"/>
      <c r="G31" s="116"/>
      <c r="H31" s="11"/>
      <c r="I31" s="12"/>
      <c r="J31" s="12"/>
      <c r="K31" s="13"/>
      <c r="L31" s="11"/>
      <c r="M31" s="12"/>
      <c r="N31" s="12"/>
      <c r="O31" s="12"/>
      <c r="P31" s="12"/>
      <c r="Q31" s="12"/>
      <c r="R31" s="12"/>
      <c r="S31" s="27"/>
      <c r="T31" s="12"/>
      <c r="U31" s="12"/>
      <c r="V31" s="12"/>
      <c r="W31" s="158"/>
      <c r="X31" s="165"/>
      <c r="Y31" s="109"/>
      <c r="Z31" s="109"/>
      <c r="AA31" s="110"/>
      <c r="AB31" s="11"/>
      <c r="AC31" s="12"/>
      <c r="AD31" s="12"/>
      <c r="AE31" s="13"/>
      <c r="AF31" s="11"/>
      <c r="AG31" s="12"/>
      <c r="AH31" s="12"/>
      <c r="AI31" s="12"/>
      <c r="AJ31" s="12"/>
      <c r="AK31" s="12"/>
      <c r="AL31" s="12"/>
      <c r="AM31" s="13"/>
      <c r="AN31" s="12"/>
      <c r="AO31" s="12"/>
      <c r="AP31" s="12"/>
      <c r="AQ31" s="13"/>
      <c r="AW31" s="98"/>
      <c r="AX31" s="1"/>
      <c r="AY31" s="1"/>
      <c r="AZ31" s="1"/>
      <c r="BA31" s="1"/>
      <c r="BB31" s="1"/>
      <c r="BC31" s="1"/>
      <c r="BD31" s="1"/>
      <c r="BE31" s="1"/>
      <c r="BF31" s="1"/>
      <c r="BG31" s="1"/>
      <c r="BH31" s="1" t="str">
        <f>CONCATENATE(D30,$BG$30,BH30)</f>
        <v>()推１</v>
      </c>
      <c r="BI31" s="1" t="str">
        <f t="shared" ref="BI31:BO31" si="8">CONCATENATE(E30,$BG$30,BI30)</f>
        <v>()推２</v>
      </c>
      <c r="BJ31" s="1" t="str">
        <f t="shared" si="8"/>
        <v>()推３</v>
      </c>
      <c r="BK31" s="1" t="str">
        <f t="shared" si="8"/>
        <v>()推４</v>
      </c>
      <c r="BL31" s="1" t="str">
        <f t="shared" si="8"/>
        <v>()1</v>
      </c>
      <c r="BM31" s="1" t="str">
        <f t="shared" si="8"/>
        <v>()2</v>
      </c>
      <c r="BN31" s="1" t="str">
        <f t="shared" si="8"/>
        <v>()3</v>
      </c>
      <c r="BO31" s="1" t="str">
        <f t="shared" si="8"/>
        <v>()4</v>
      </c>
      <c r="BP31" s="93" t="str">
        <f t="shared" ref="BP31:BU31" si="9">CONCATENATE(BP28,$BG$30,BP30)</f>
        <v>･()1</v>
      </c>
      <c r="BQ31" s="93" t="str">
        <f t="shared" si="9"/>
        <v>･()2</v>
      </c>
      <c r="BR31" s="93" t="str">
        <f t="shared" si="9"/>
        <v>･()3</v>
      </c>
      <c r="BS31" s="93" t="str">
        <f t="shared" si="9"/>
        <v>･()4</v>
      </c>
      <c r="BT31" s="93" t="str">
        <f t="shared" si="9"/>
        <v>･()5</v>
      </c>
      <c r="BU31" s="93" t="str">
        <f t="shared" si="9"/>
        <v>･()6</v>
      </c>
      <c r="BV31" s="1" t="str">
        <f>CONCATENATE(X30,$BG$30,BV30)</f>
        <v>()推１</v>
      </c>
      <c r="BW31" s="1" t="str">
        <f t="shared" ref="BW31:CC31" si="10">CONCATENATE(Y30,$BG$30,BW30)</f>
        <v>()推２</v>
      </c>
      <c r="BX31" s="1" t="str">
        <f t="shared" si="10"/>
        <v>()推３</v>
      </c>
      <c r="BY31" s="1" t="str">
        <f t="shared" si="10"/>
        <v>()推４</v>
      </c>
      <c r="BZ31" s="1" t="str">
        <f t="shared" si="10"/>
        <v>()1</v>
      </c>
      <c r="CA31" s="1" t="str">
        <f t="shared" si="10"/>
        <v>()2</v>
      </c>
      <c r="CB31" s="1" t="str">
        <f t="shared" si="10"/>
        <v>()3</v>
      </c>
      <c r="CC31" s="1" t="str">
        <f t="shared" si="10"/>
        <v>()4</v>
      </c>
      <c r="CD31" s="93" t="str">
        <f t="shared" ref="CD31:CI31" si="11">CONCATENATE(CD28,$BG$30,CD30)</f>
        <v>･()1</v>
      </c>
      <c r="CE31" s="93" t="str">
        <f t="shared" si="11"/>
        <v>･()2</v>
      </c>
      <c r="CF31" s="93" t="str">
        <f t="shared" si="11"/>
        <v>･()3</v>
      </c>
      <c r="CG31" s="93" t="str">
        <f t="shared" si="11"/>
        <v>･()4</v>
      </c>
      <c r="CH31" s="93" t="str">
        <f t="shared" si="11"/>
        <v>･()5</v>
      </c>
      <c r="CI31" s="93" t="str">
        <f t="shared" si="11"/>
        <v>･()6</v>
      </c>
      <c r="CJ31" s="99"/>
    </row>
    <row r="32" spans="1:88" ht="39" customHeight="1">
      <c r="B32" s="71"/>
      <c r="C32" s="54"/>
      <c r="O32" s="54"/>
      <c r="AW32" s="98"/>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99"/>
    </row>
    <row r="33" spans="1:88" ht="21" customHeight="1">
      <c r="A33">
        <v>4</v>
      </c>
      <c r="B33" s="85"/>
      <c r="C33" s="56" t="s">
        <v>200</v>
      </c>
      <c r="D33" s="206" t="s">
        <v>56</v>
      </c>
      <c r="E33" s="207"/>
      <c r="F33" s="207"/>
      <c r="G33" s="207"/>
      <c r="H33" s="207"/>
      <c r="I33" s="207"/>
      <c r="J33" s="207"/>
      <c r="K33" s="208"/>
      <c r="L33" s="206" t="s">
        <v>57</v>
      </c>
      <c r="M33" s="207"/>
      <c r="N33" s="207"/>
      <c r="O33" s="207"/>
      <c r="P33" s="207"/>
      <c r="Q33" s="207"/>
      <c r="R33" s="207"/>
      <c r="S33" s="207"/>
      <c r="T33" s="207"/>
      <c r="U33" s="207"/>
      <c r="V33" s="207"/>
      <c r="W33" s="208"/>
      <c r="X33" s="258" t="s">
        <v>58</v>
      </c>
      <c r="Y33" s="258"/>
      <c r="Z33" s="258"/>
      <c r="AA33" s="258"/>
      <c r="AB33" s="258"/>
      <c r="AC33" s="258"/>
      <c r="AD33" s="258"/>
      <c r="AE33" s="259"/>
      <c r="AF33" s="202" t="s">
        <v>59</v>
      </c>
      <c r="AG33" s="203"/>
      <c r="AH33" s="203"/>
      <c r="AI33" s="203"/>
      <c r="AJ33" s="203"/>
      <c r="AK33" s="203"/>
      <c r="AL33" s="203"/>
      <c r="AM33" s="203"/>
      <c r="AN33" s="203"/>
      <c r="AO33" s="203"/>
      <c r="AP33" s="203"/>
      <c r="AQ33" s="204"/>
      <c r="AW33" s="98"/>
      <c r="AX33" s="1"/>
      <c r="AY33" s="1"/>
      <c r="AZ33" s="1"/>
      <c r="BA33" s="1"/>
      <c r="BB33" s="1"/>
      <c r="BC33" s="1"/>
      <c r="BD33" s="1"/>
      <c r="BE33" s="1"/>
      <c r="BF33" s="1"/>
      <c r="BG33" s="1"/>
      <c r="BH33" s="1"/>
      <c r="BI33" s="1"/>
      <c r="BJ33" s="1"/>
      <c r="BK33" s="1"/>
      <c r="BL33" s="1"/>
      <c r="BM33" s="1"/>
      <c r="BN33" s="1"/>
      <c r="BO33" s="1"/>
      <c r="BP33" s="1" t="str">
        <f>CONCATENATE(L35,$BL$18,M35)</f>
        <v>･</v>
      </c>
      <c r="BQ33" s="1" t="str">
        <f>CONCATENATE(N35,$BL$18,O35)</f>
        <v>･</v>
      </c>
      <c r="BR33" s="1" t="str">
        <f>CONCATENATE(P35,$BL$18,Q35)</f>
        <v>･</v>
      </c>
      <c r="BS33" s="1" t="str">
        <f>CONCATENATE(R35,$BL$18,S35)</f>
        <v>･</v>
      </c>
      <c r="BT33" s="1" t="str">
        <f>CONCATENATE(T35,$BL$18,U35)</f>
        <v>･</v>
      </c>
      <c r="BU33" s="1" t="str">
        <f>CONCATENATE(V35,$BL$18,W35)</f>
        <v>･</v>
      </c>
      <c r="BV33" s="1"/>
      <c r="BW33" s="1"/>
      <c r="BX33" s="1"/>
      <c r="BY33" s="1"/>
      <c r="BZ33" s="1"/>
      <c r="CA33" s="1"/>
      <c r="CB33" s="1"/>
      <c r="CC33" s="1"/>
      <c r="CD33" s="1" t="str">
        <f>CONCATENATE(AF35,$BL$18,AG35)</f>
        <v>･</v>
      </c>
      <c r="CE33" s="1" t="str">
        <f>CONCATENATE(AH35,$BL$18,AI35)</f>
        <v>･</v>
      </c>
      <c r="CF33" s="1" t="str">
        <f>CONCATENATE(AJ35,$BL$18,AK35)</f>
        <v>･</v>
      </c>
      <c r="CG33" s="1" t="str">
        <f>CONCATENATE(AL35,$BL$18,AM35)</f>
        <v>･</v>
      </c>
      <c r="CH33" s="1" t="str">
        <f>CONCATENATE(AN35,$BL$18,AO35)</f>
        <v>･</v>
      </c>
      <c r="CI33" s="1" t="str">
        <f>CONCATENATE(AP35,$BL$18,AQ35)</f>
        <v>･</v>
      </c>
      <c r="CJ33" s="99"/>
    </row>
    <row r="34" spans="1:88" ht="21" customHeight="1">
      <c r="B34" s="200" t="s">
        <v>194</v>
      </c>
      <c r="C34" s="232"/>
      <c r="D34" s="159" t="s">
        <v>245</v>
      </c>
      <c r="E34" s="151" t="s">
        <v>246</v>
      </c>
      <c r="F34" s="151" t="s">
        <v>247</v>
      </c>
      <c r="G34" s="152" t="s">
        <v>248</v>
      </c>
      <c r="H34" s="159" t="s">
        <v>39</v>
      </c>
      <c r="I34" s="151" t="s">
        <v>40</v>
      </c>
      <c r="J34" s="151" t="s">
        <v>41</v>
      </c>
      <c r="K34" s="152" t="s">
        <v>42</v>
      </c>
      <c r="L34" s="199" t="s">
        <v>43</v>
      </c>
      <c r="M34" s="197"/>
      <c r="N34" s="197" t="s">
        <v>44</v>
      </c>
      <c r="O34" s="197"/>
      <c r="P34" s="197" t="s">
        <v>45</v>
      </c>
      <c r="Q34" s="197"/>
      <c r="R34" s="197" t="s">
        <v>46</v>
      </c>
      <c r="S34" s="198"/>
      <c r="T34" s="197" t="s">
        <v>265</v>
      </c>
      <c r="U34" s="197"/>
      <c r="V34" s="197" t="s">
        <v>266</v>
      </c>
      <c r="W34" s="205"/>
      <c r="X34" s="163" t="s">
        <v>249</v>
      </c>
      <c r="Y34" s="151" t="s">
        <v>250</v>
      </c>
      <c r="Z34" s="151" t="s">
        <v>251</v>
      </c>
      <c r="AA34" s="152" t="s">
        <v>252</v>
      </c>
      <c r="AB34" s="159" t="s">
        <v>48</v>
      </c>
      <c r="AC34" s="151" t="s">
        <v>49</v>
      </c>
      <c r="AD34" s="151" t="s">
        <v>50</v>
      </c>
      <c r="AE34" s="152" t="s">
        <v>51</v>
      </c>
      <c r="AF34" s="199" t="s">
        <v>52</v>
      </c>
      <c r="AG34" s="197"/>
      <c r="AH34" s="197" t="s">
        <v>53</v>
      </c>
      <c r="AI34" s="197"/>
      <c r="AJ34" s="197" t="s">
        <v>54</v>
      </c>
      <c r="AK34" s="197"/>
      <c r="AL34" s="197" t="s">
        <v>55</v>
      </c>
      <c r="AM34" s="205"/>
      <c r="AN34" s="197" t="s">
        <v>267</v>
      </c>
      <c r="AO34" s="197"/>
      <c r="AP34" s="197" t="s">
        <v>268</v>
      </c>
      <c r="AQ34" s="205"/>
      <c r="AW34" s="98"/>
      <c r="AX34" s="2" t="s">
        <v>38</v>
      </c>
      <c r="AY34" s="2" t="s">
        <v>236</v>
      </c>
      <c r="AZ34" s="2" t="s">
        <v>237</v>
      </c>
      <c r="BA34" s="2" t="s">
        <v>238</v>
      </c>
      <c r="BB34" s="2" t="s">
        <v>239</v>
      </c>
      <c r="BC34" s="2" t="s">
        <v>235</v>
      </c>
      <c r="BD34" s="2" t="s">
        <v>234</v>
      </c>
      <c r="BE34" s="2" t="s">
        <v>240</v>
      </c>
      <c r="BF34" s="2" t="s">
        <v>233</v>
      </c>
      <c r="BG34" s="2" t="s">
        <v>241</v>
      </c>
      <c r="BH34" s="2" t="s">
        <v>253</v>
      </c>
      <c r="BI34" s="2" t="s">
        <v>254</v>
      </c>
      <c r="BJ34" s="2" t="s">
        <v>255</v>
      </c>
      <c r="BK34" s="2" t="s">
        <v>256</v>
      </c>
      <c r="BL34" s="2" t="s">
        <v>39</v>
      </c>
      <c r="BM34" s="2" t="s">
        <v>40</v>
      </c>
      <c r="BN34" s="2" t="s">
        <v>41</v>
      </c>
      <c r="BO34" s="2" t="s">
        <v>42</v>
      </c>
      <c r="BP34" s="2" t="s">
        <v>43</v>
      </c>
      <c r="BQ34" s="2" t="s">
        <v>44</v>
      </c>
      <c r="BR34" s="2" t="s">
        <v>45</v>
      </c>
      <c r="BS34" s="2" t="s">
        <v>46</v>
      </c>
      <c r="BT34" s="2" t="s">
        <v>265</v>
      </c>
      <c r="BU34" s="2" t="s">
        <v>266</v>
      </c>
      <c r="BV34" s="2" t="s">
        <v>257</v>
      </c>
      <c r="BW34" s="2" t="s">
        <v>258</v>
      </c>
      <c r="BX34" s="2" t="s">
        <v>259</v>
      </c>
      <c r="BY34" s="2" t="s">
        <v>260</v>
      </c>
      <c r="BZ34" s="2" t="s">
        <v>48</v>
      </c>
      <c r="CA34" s="2" t="s">
        <v>49</v>
      </c>
      <c r="CB34" s="2" t="s">
        <v>50</v>
      </c>
      <c r="CC34" s="2" t="s">
        <v>51</v>
      </c>
      <c r="CD34" s="2" t="s">
        <v>52</v>
      </c>
      <c r="CE34" s="2" t="s">
        <v>53</v>
      </c>
      <c r="CF34" s="2" t="s">
        <v>54</v>
      </c>
      <c r="CG34" s="2" t="s">
        <v>55</v>
      </c>
      <c r="CH34" s="2" t="s">
        <v>267</v>
      </c>
      <c r="CI34" s="2" t="s">
        <v>268</v>
      </c>
      <c r="CJ34" s="99"/>
    </row>
    <row r="35" spans="1:88" ht="21" customHeight="1">
      <c r="B35" s="225"/>
      <c r="C35" s="248"/>
      <c r="D35" s="111"/>
      <c r="E35" s="112"/>
      <c r="F35" s="112"/>
      <c r="G35" s="113"/>
      <c r="H35" s="9"/>
      <c r="I35" s="7"/>
      <c r="J35" s="7"/>
      <c r="K35" s="10"/>
      <c r="L35" s="9"/>
      <c r="M35" s="7"/>
      <c r="N35" s="7"/>
      <c r="O35" s="7"/>
      <c r="P35" s="7"/>
      <c r="Q35" s="7"/>
      <c r="R35" s="7"/>
      <c r="S35" s="26"/>
      <c r="T35" s="7"/>
      <c r="U35" s="7"/>
      <c r="V35" s="7"/>
      <c r="W35" s="156"/>
      <c r="X35" s="164"/>
      <c r="Y35" s="106"/>
      <c r="Z35" s="106"/>
      <c r="AA35" s="107"/>
      <c r="AB35" s="9"/>
      <c r="AC35" s="7"/>
      <c r="AD35" s="7"/>
      <c r="AE35" s="10"/>
      <c r="AF35" s="9"/>
      <c r="AG35" s="7"/>
      <c r="AH35" s="7"/>
      <c r="AI35" s="7"/>
      <c r="AJ35" s="7"/>
      <c r="AK35" s="7"/>
      <c r="AL35" s="7"/>
      <c r="AM35" s="10"/>
      <c r="AN35" s="7"/>
      <c r="AO35" s="7"/>
      <c r="AP35" s="7"/>
      <c r="AQ35" s="10"/>
      <c r="AW35" s="98"/>
      <c r="AX35" s="1" t="str">
        <f>B33&amp;C33</f>
        <v>中学校</v>
      </c>
      <c r="AY35" s="1"/>
      <c r="AZ35" s="1"/>
      <c r="BA35" s="1"/>
      <c r="BB35" s="1"/>
      <c r="BC35" s="1"/>
      <c r="BD35" s="1"/>
      <c r="BE35" s="1"/>
      <c r="BF35" s="1"/>
      <c r="BG35" s="1" t="str">
        <f>CONCATENATE($BG$17,B35,$BG$18)</f>
        <v>()</v>
      </c>
      <c r="BH35" s="1" t="s">
        <v>277</v>
      </c>
      <c r="BI35" s="1" t="s">
        <v>278</v>
      </c>
      <c r="BJ35" s="1" t="s">
        <v>279</v>
      </c>
      <c r="BK35" s="1" t="s">
        <v>280</v>
      </c>
      <c r="BL35" s="1">
        <v>1</v>
      </c>
      <c r="BM35" s="1">
        <v>2</v>
      </c>
      <c r="BN35" s="1">
        <v>3</v>
      </c>
      <c r="BO35" s="1">
        <v>4</v>
      </c>
      <c r="BP35" s="1">
        <v>1</v>
      </c>
      <c r="BQ35" s="1">
        <v>2</v>
      </c>
      <c r="BR35" s="1">
        <v>3</v>
      </c>
      <c r="BS35" s="1">
        <v>4</v>
      </c>
      <c r="BT35" s="1">
        <v>5</v>
      </c>
      <c r="BU35" s="1">
        <v>6</v>
      </c>
      <c r="BV35" s="1" t="s">
        <v>277</v>
      </c>
      <c r="BW35" s="1" t="s">
        <v>278</v>
      </c>
      <c r="BX35" s="1" t="s">
        <v>279</v>
      </c>
      <c r="BY35" s="1" t="s">
        <v>280</v>
      </c>
      <c r="BZ35" s="1">
        <v>1</v>
      </c>
      <c r="CA35" s="1">
        <v>2</v>
      </c>
      <c r="CB35" s="1">
        <v>3</v>
      </c>
      <c r="CC35" s="1">
        <v>4</v>
      </c>
      <c r="CD35" s="1">
        <v>1</v>
      </c>
      <c r="CE35" s="1">
        <v>2</v>
      </c>
      <c r="CF35" s="1">
        <v>3</v>
      </c>
      <c r="CG35" s="1">
        <v>4</v>
      </c>
      <c r="CH35" s="1">
        <v>5</v>
      </c>
      <c r="CI35" s="1">
        <v>6</v>
      </c>
      <c r="CJ35" s="99"/>
    </row>
    <row r="36" spans="1:88" ht="21" customHeight="1">
      <c r="B36" s="227" t="s">
        <v>47</v>
      </c>
      <c r="C36" s="228"/>
      <c r="D36" s="114"/>
      <c r="E36" s="115"/>
      <c r="F36" s="115"/>
      <c r="G36" s="116"/>
      <c r="H36" s="11"/>
      <c r="I36" s="12"/>
      <c r="J36" s="12"/>
      <c r="K36" s="13"/>
      <c r="L36" s="11"/>
      <c r="M36" s="12"/>
      <c r="N36" s="12"/>
      <c r="O36" s="12"/>
      <c r="P36" s="12"/>
      <c r="Q36" s="12"/>
      <c r="R36" s="12"/>
      <c r="S36" s="27"/>
      <c r="T36" s="12"/>
      <c r="U36" s="12"/>
      <c r="V36" s="12"/>
      <c r="W36" s="158"/>
      <c r="X36" s="165"/>
      <c r="Y36" s="109"/>
      <c r="Z36" s="109"/>
      <c r="AA36" s="110"/>
      <c r="AB36" s="11"/>
      <c r="AC36" s="12"/>
      <c r="AD36" s="12"/>
      <c r="AE36" s="13"/>
      <c r="AF36" s="11"/>
      <c r="AG36" s="12"/>
      <c r="AH36" s="12"/>
      <c r="AI36" s="12"/>
      <c r="AJ36" s="12"/>
      <c r="AK36" s="12"/>
      <c r="AL36" s="12"/>
      <c r="AM36" s="13"/>
      <c r="AN36" s="12"/>
      <c r="AO36" s="12"/>
      <c r="AP36" s="12"/>
      <c r="AQ36" s="13"/>
      <c r="AW36" s="98"/>
      <c r="AX36" s="1"/>
      <c r="AY36" s="1"/>
      <c r="AZ36" s="1"/>
      <c r="BA36" s="1"/>
      <c r="BB36" s="1"/>
      <c r="BC36" s="1"/>
      <c r="BD36" s="1"/>
      <c r="BE36" s="1"/>
      <c r="BF36" s="1"/>
      <c r="BG36" s="1"/>
      <c r="BH36" s="1" t="str">
        <f>CONCATENATE(D35,$BG$35,BH35)</f>
        <v>()推１</v>
      </c>
      <c r="BI36" s="1" t="str">
        <f t="shared" ref="BI36:BO36" si="12">CONCATENATE(E35,$BG$35,BI35)</f>
        <v>()推２</v>
      </c>
      <c r="BJ36" s="1" t="str">
        <f t="shared" si="12"/>
        <v>()推３</v>
      </c>
      <c r="BK36" s="1" t="str">
        <f t="shared" si="12"/>
        <v>()推４</v>
      </c>
      <c r="BL36" s="1" t="str">
        <f t="shared" si="12"/>
        <v>()1</v>
      </c>
      <c r="BM36" s="1" t="str">
        <f t="shared" si="12"/>
        <v>()2</v>
      </c>
      <c r="BN36" s="1" t="str">
        <f t="shared" si="12"/>
        <v>()3</v>
      </c>
      <c r="BO36" s="1" t="str">
        <f t="shared" si="12"/>
        <v>()4</v>
      </c>
      <c r="BP36" s="93" t="str">
        <f t="shared" ref="BP36:BU36" si="13">CONCATENATE(BP33,$BG$35,BP35)</f>
        <v>･()1</v>
      </c>
      <c r="BQ36" s="93" t="str">
        <f t="shared" si="13"/>
        <v>･()2</v>
      </c>
      <c r="BR36" s="93" t="str">
        <f t="shared" si="13"/>
        <v>･()3</v>
      </c>
      <c r="BS36" s="93" t="str">
        <f t="shared" si="13"/>
        <v>･()4</v>
      </c>
      <c r="BT36" s="93" t="str">
        <f t="shared" si="13"/>
        <v>･()5</v>
      </c>
      <c r="BU36" s="93" t="str">
        <f t="shared" si="13"/>
        <v>･()6</v>
      </c>
      <c r="BV36" s="1" t="str">
        <f>CONCATENATE(X35,$BG$35,BV35)</f>
        <v>()推１</v>
      </c>
      <c r="BW36" s="1" t="str">
        <f t="shared" ref="BW36:CC36" si="14">CONCATENATE(Y35,$BG$35,BW35)</f>
        <v>()推２</v>
      </c>
      <c r="BX36" s="1" t="str">
        <f t="shared" si="14"/>
        <v>()推３</v>
      </c>
      <c r="BY36" s="1" t="str">
        <f t="shared" si="14"/>
        <v>()推４</v>
      </c>
      <c r="BZ36" s="1" t="str">
        <f t="shared" si="14"/>
        <v>()1</v>
      </c>
      <c r="CA36" s="1" t="str">
        <f t="shared" si="14"/>
        <v>()2</v>
      </c>
      <c r="CB36" s="1" t="str">
        <f t="shared" si="14"/>
        <v>()3</v>
      </c>
      <c r="CC36" s="1" t="str">
        <f t="shared" si="14"/>
        <v>()4</v>
      </c>
      <c r="CD36" s="93" t="str">
        <f t="shared" ref="CD36:CI36" si="15">CONCATENATE(CD33,$BG$35,CD35)</f>
        <v>･()1</v>
      </c>
      <c r="CE36" s="93" t="str">
        <f t="shared" si="15"/>
        <v>･()2</v>
      </c>
      <c r="CF36" s="93" t="str">
        <f t="shared" si="15"/>
        <v>･()3</v>
      </c>
      <c r="CG36" s="93" t="str">
        <f t="shared" si="15"/>
        <v>･()4</v>
      </c>
      <c r="CH36" s="93" t="str">
        <f t="shared" si="15"/>
        <v>･()5</v>
      </c>
      <c r="CI36" s="93" t="str">
        <f t="shared" si="15"/>
        <v>･()6</v>
      </c>
      <c r="CJ36" s="99"/>
    </row>
    <row r="37" spans="1:88" ht="39" customHeight="1">
      <c r="B37" s="71"/>
      <c r="C37" s="54"/>
      <c r="O37" s="54"/>
      <c r="AW37" s="98"/>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99"/>
    </row>
    <row r="38" spans="1:88" ht="21" customHeight="1">
      <c r="A38">
        <v>5</v>
      </c>
      <c r="B38" s="85"/>
      <c r="C38" s="56" t="s">
        <v>200</v>
      </c>
      <c r="D38" s="206" t="s">
        <v>56</v>
      </c>
      <c r="E38" s="207"/>
      <c r="F38" s="207"/>
      <c r="G38" s="207"/>
      <c r="H38" s="207"/>
      <c r="I38" s="207"/>
      <c r="J38" s="207"/>
      <c r="K38" s="208"/>
      <c r="L38" s="206" t="s">
        <v>57</v>
      </c>
      <c r="M38" s="207"/>
      <c r="N38" s="207"/>
      <c r="O38" s="207"/>
      <c r="P38" s="207"/>
      <c r="Q38" s="207"/>
      <c r="R38" s="207"/>
      <c r="S38" s="207"/>
      <c r="T38" s="207"/>
      <c r="U38" s="207"/>
      <c r="V38" s="207"/>
      <c r="W38" s="208"/>
      <c r="X38" s="258" t="s">
        <v>58</v>
      </c>
      <c r="Y38" s="258"/>
      <c r="Z38" s="258"/>
      <c r="AA38" s="258"/>
      <c r="AB38" s="258"/>
      <c r="AC38" s="258"/>
      <c r="AD38" s="258"/>
      <c r="AE38" s="259"/>
      <c r="AF38" s="202" t="s">
        <v>59</v>
      </c>
      <c r="AG38" s="203"/>
      <c r="AH38" s="203"/>
      <c r="AI38" s="203"/>
      <c r="AJ38" s="203"/>
      <c r="AK38" s="203"/>
      <c r="AL38" s="203"/>
      <c r="AM38" s="203"/>
      <c r="AN38" s="203"/>
      <c r="AO38" s="203"/>
      <c r="AP38" s="203"/>
      <c r="AQ38" s="204"/>
      <c r="AW38" s="98"/>
      <c r="AX38" s="1"/>
      <c r="AY38" s="1"/>
      <c r="AZ38" s="1"/>
      <c r="BA38" s="1"/>
      <c r="BB38" s="1"/>
      <c r="BC38" s="1"/>
      <c r="BD38" s="1"/>
      <c r="BE38" s="1"/>
      <c r="BF38" s="1"/>
      <c r="BG38" s="1"/>
      <c r="BH38" s="1"/>
      <c r="BI38" s="1"/>
      <c r="BJ38" s="1"/>
      <c r="BK38" s="1"/>
      <c r="BL38" s="1"/>
      <c r="BM38" s="1"/>
      <c r="BN38" s="1"/>
      <c r="BO38" s="1"/>
      <c r="BP38" s="1" t="str">
        <f>CONCATENATE(L40,$BL$18,M40)</f>
        <v>･</v>
      </c>
      <c r="BQ38" s="1" t="str">
        <f>CONCATENATE(N40,$BL$18,O40)</f>
        <v>･</v>
      </c>
      <c r="BR38" s="1" t="str">
        <f>CONCATENATE(P40,$BL$18,Q40)</f>
        <v>･</v>
      </c>
      <c r="BS38" s="1" t="str">
        <f>CONCATENATE(R40,$BL$18,S40)</f>
        <v>･</v>
      </c>
      <c r="BT38" s="1" t="str">
        <f>CONCATENATE(T40,$BL$18,U40)</f>
        <v>･</v>
      </c>
      <c r="BU38" s="1" t="str">
        <f>CONCATENATE(V40,$BL$18,W40)</f>
        <v>･</v>
      </c>
      <c r="BV38" s="1"/>
      <c r="BW38" s="1"/>
      <c r="BX38" s="1"/>
      <c r="BY38" s="1"/>
      <c r="BZ38" s="1"/>
      <c r="CA38" s="1"/>
      <c r="CB38" s="1"/>
      <c r="CC38" s="1"/>
      <c r="CD38" s="1" t="str">
        <f>CONCATENATE(AF40,$BL$18,AG40)</f>
        <v>･</v>
      </c>
      <c r="CE38" s="1" t="str">
        <f>CONCATENATE(AH40,$BL$18,AI40)</f>
        <v>･</v>
      </c>
      <c r="CF38" s="1" t="str">
        <f>CONCATENATE(AJ40,$BL$18,AK40)</f>
        <v>･</v>
      </c>
      <c r="CG38" s="1" t="str">
        <f>CONCATENATE(AL40,$BL$18,AM40)</f>
        <v>･</v>
      </c>
      <c r="CH38" s="1" t="str">
        <f>CONCATENATE(AN40,$BL$18,AO40)</f>
        <v>･</v>
      </c>
      <c r="CI38" s="1" t="str">
        <f>CONCATENATE(AP40,$BL$18,AQ40)</f>
        <v>･</v>
      </c>
      <c r="CJ38" s="99"/>
    </row>
    <row r="39" spans="1:88" ht="21" customHeight="1">
      <c r="B39" s="200" t="s">
        <v>194</v>
      </c>
      <c r="C39" s="232"/>
      <c r="D39" s="159" t="s">
        <v>245</v>
      </c>
      <c r="E39" s="151" t="s">
        <v>246</v>
      </c>
      <c r="F39" s="151" t="s">
        <v>247</v>
      </c>
      <c r="G39" s="152" t="s">
        <v>248</v>
      </c>
      <c r="H39" s="159" t="s">
        <v>39</v>
      </c>
      <c r="I39" s="151" t="s">
        <v>40</v>
      </c>
      <c r="J39" s="151" t="s">
        <v>41</v>
      </c>
      <c r="K39" s="152" t="s">
        <v>42</v>
      </c>
      <c r="L39" s="199" t="s">
        <v>43</v>
      </c>
      <c r="M39" s="197"/>
      <c r="N39" s="197" t="s">
        <v>44</v>
      </c>
      <c r="O39" s="197"/>
      <c r="P39" s="197" t="s">
        <v>45</v>
      </c>
      <c r="Q39" s="197"/>
      <c r="R39" s="197" t="s">
        <v>46</v>
      </c>
      <c r="S39" s="198"/>
      <c r="T39" s="197" t="s">
        <v>265</v>
      </c>
      <c r="U39" s="197"/>
      <c r="V39" s="197" t="s">
        <v>266</v>
      </c>
      <c r="W39" s="205"/>
      <c r="X39" s="163" t="s">
        <v>249</v>
      </c>
      <c r="Y39" s="151" t="s">
        <v>250</v>
      </c>
      <c r="Z39" s="151" t="s">
        <v>251</v>
      </c>
      <c r="AA39" s="152" t="s">
        <v>252</v>
      </c>
      <c r="AB39" s="159" t="s">
        <v>48</v>
      </c>
      <c r="AC39" s="151" t="s">
        <v>49</v>
      </c>
      <c r="AD39" s="151" t="s">
        <v>50</v>
      </c>
      <c r="AE39" s="152" t="s">
        <v>51</v>
      </c>
      <c r="AF39" s="199" t="s">
        <v>52</v>
      </c>
      <c r="AG39" s="197"/>
      <c r="AH39" s="197" t="s">
        <v>53</v>
      </c>
      <c r="AI39" s="197"/>
      <c r="AJ39" s="197" t="s">
        <v>54</v>
      </c>
      <c r="AK39" s="197"/>
      <c r="AL39" s="197" t="s">
        <v>55</v>
      </c>
      <c r="AM39" s="205"/>
      <c r="AN39" s="197" t="s">
        <v>267</v>
      </c>
      <c r="AO39" s="197"/>
      <c r="AP39" s="197" t="s">
        <v>268</v>
      </c>
      <c r="AQ39" s="205"/>
      <c r="AW39" s="98"/>
      <c r="AX39" s="2" t="s">
        <v>38</v>
      </c>
      <c r="AY39" s="2" t="s">
        <v>236</v>
      </c>
      <c r="AZ39" s="2" t="s">
        <v>237</v>
      </c>
      <c r="BA39" s="2" t="s">
        <v>238</v>
      </c>
      <c r="BB39" s="2" t="s">
        <v>239</v>
      </c>
      <c r="BC39" s="2" t="s">
        <v>235</v>
      </c>
      <c r="BD39" s="2" t="s">
        <v>234</v>
      </c>
      <c r="BE39" s="2" t="s">
        <v>240</v>
      </c>
      <c r="BF39" s="2" t="s">
        <v>233</v>
      </c>
      <c r="BG39" s="2" t="s">
        <v>241</v>
      </c>
      <c r="BH39" s="2" t="s">
        <v>253</v>
      </c>
      <c r="BI39" s="2" t="s">
        <v>254</v>
      </c>
      <c r="BJ39" s="2" t="s">
        <v>255</v>
      </c>
      <c r="BK39" s="2" t="s">
        <v>256</v>
      </c>
      <c r="BL39" s="2" t="s">
        <v>39</v>
      </c>
      <c r="BM39" s="2" t="s">
        <v>40</v>
      </c>
      <c r="BN39" s="2" t="s">
        <v>41</v>
      </c>
      <c r="BO39" s="2" t="s">
        <v>42</v>
      </c>
      <c r="BP39" s="2" t="s">
        <v>43</v>
      </c>
      <c r="BQ39" s="2" t="s">
        <v>44</v>
      </c>
      <c r="BR39" s="2" t="s">
        <v>45</v>
      </c>
      <c r="BS39" s="2" t="s">
        <v>46</v>
      </c>
      <c r="BT39" s="2" t="s">
        <v>265</v>
      </c>
      <c r="BU39" s="2" t="s">
        <v>266</v>
      </c>
      <c r="BV39" s="2" t="s">
        <v>257</v>
      </c>
      <c r="BW39" s="2" t="s">
        <v>258</v>
      </c>
      <c r="BX39" s="2" t="s">
        <v>259</v>
      </c>
      <c r="BY39" s="2" t="s">
        <v>260</v>
      </c>
      <c r="BZ39" s="2" t="s">
        <v>48</v>
      </c>
      <c r="CA39" s="2" t="s">
        <v>49</v>
      </c>
      <c r="CB39" s="2" t="s">
        <v>50</v>
      </c>
      <c r="CC39" s="2" t="s">
        <v>51</v>
      </c>
      <c r="CD39" s="2" t="s">
        <v>52</v>
      </c>
      <c r="CE39" s="2" t="s">
        <v>53</v>
      </c>
      <c r="CF39" s="2" t="s">
        <v>54</v>
      </c>
      <c r="CG39" s="2" t="s">
        <v>55</v>
      </c>
      <c r="CH39" s="2" t="s">
        <v>267</v>
      </c>
      <c r="CI39" s="2" t="s">
        <v>268</v>
      </c>
      <c r="CJ39" s="99"/>
    </row>
    <row r="40" spans="1:88" ht="21" customHeight="1">
      <c r="B40" s="225"/>
      <c r="C40" s="248"/>
      <c r="D40" s="111"/>
      <c r="E40" s="112"/>
      <c r="F40" s="112"/>
      <c r="G40" s="113"/>
      <c r="H40" s="9"/>
      <c r="I40" s="7"/>
      <c r="J40" s="7"/>
      <c r="K40" s="10"/>
      <c r="L40" s="9"/>
      <c r="M40" s="7"/>
      <c r="N40" s="7"/>
      <c r="O40" s="7"/>
      <c r="P40" s="7"/>
      <c r="Q40" s="7"/>
      <c r="R40" s="7"/>
      <c r="S40" s="26"/>
      <c r="T40" s="7"/>
      <c r="U40" s="7"/>
      <c r="V40" s="7"/>
      <c r="W40" s="156"/>
      <c r="X40" s="164"/>
      <c r="Y40" s="106"/>
      <c r="Z40" s="106"/>
      <c r="AA40" s="107"/>
      <c r="AB40" s="9"/>
      <c r="AC40" s="7"/>
      <c r="AD40" s="7"/>
      <c r="AE40" s="10"/>
      <c r="AF40" s="9"/>
      <c r="AG40" s="7"/>
      <c r="AH40" s="7"/>
      <c r="AI40" s="7"/>
      <c r="AJ40" s="7"/>
      <c r="AK40" s="7"/>
      <c r="AL40" s="7"/>
      <c r="AM40" s="10"/>
      <c r="AN40" s="7"/>
      <c r="AO40" s="7"/>
      <c r="AP40" s="7"/>
      <c r="AQ40" s="10"/>
      <c r="AW40" s="98"/>
      <c r="AX40" s="1" t="str">
        <f>B38&amp;C38</f>
        <v>中学校</v>
      </c>
      <c r="AY40" s="1"/>
      <c r="AZ40" s="1"/>
      <c r="BA40" s="1"/>
      <c r="BB40" s="1"/>
      <c r="BC40" s="1"/>
      <c r="BD40" s="1"/>
      <c r="BE40" s="1"/>
      <c r="BF40" s="1"/>
      <c r="BG40" s="1" t="str">
        <f>CONCATENATE($BG$17,B40,$BG$18)</f>
        <v>()</v>
      </c>
      <c r="BH40" s="1" t="s">
        <v>277</v>
      </c>
      <c r="BI40" s="1" t="s">
        <v>278</v>
      </c>
      <c r="BJ40" s="1" t="s">
        <v>279</v>
      </c>
      <c r="BK40" s="1" t="s">
        <v>280</v>
      </c>
      <c r="BL40" s="1">
        <v>1</v>
      </c>
      <c r="BM40" s="1">
        <v>2</v>
      </c>
      <c r="BN40" s="1">
        <v>3</v>
      </c>
      <c r="BO40" s="1">
        <v>4</v>
      </c>
      <c r="BP40" s="1">
        <v>1</v>
      </c>
      <c r="BQ40" s="1">
        <v>2</v>
      </c>
      <c r="BR40" s="1">
        <v>3</v>
      </c>
      <c r="BS40" s="1">
        <v>4</v>
      </c>
      <c r="BT40" s="1">
        <v>5</v>
      </c>
      <c r="BU40" s="1">
        <v>6</v>
      </c>
      <c r="BV40" s="1" t="s">
        <v>277</v>
      </c>
      <c r="BW40" s="1" t="s">
        <v>278</v>
      </c>
      <c r="BX40" s="1" t="s">
        <v>279</v>
      </c>
      <c r="BY40" s="1" t="s">
        <v>280</v>
      </c>
      <c r="BZ40" s="1">
        <v>1</v>
      </c>
      <c r="CA40" s="1">
        <v>2</v>
      </c>
      <c r="CB40" s="1">
        <v>3</v>
      </c>
      <c r="CC40" s="1">
        <v>4</v>
      </c>
      <c r="CD40" s="1">
        <v>1</v>
      </c>
      <c r="CE40" s="1">
        <v>2</v>
      </c>
      <c r="CF40" s="1">
        <v>3</v>
      </c>
      <c r="CG40" s="1">
        <v>4</v>
      </c>
      <c r="CH40" s="1">
        <v>5</v>
      </c>
      <c r="CI40" s="1">
        <v>6</v>
      </c>
      <c r="CJ40" s="99"/>
    </row>
    <row r="41" spans="1:88" ht="21" customHeight="1">
      <c r="B41" s="227" t="s">
        <v>47</v>
      </c>
      <c r="C41" s="228"/>
      <c r="D41" s="114"/>
      <c r="E41" s="115"/>
      <c r="F41" s="115"/>
      <c r="G41" s="116"/>
      <c r="H41" s="11"/>
      <c r="I41" s="12"/>
      <c r="J41" s="12"/>
      <c r="K41" s="13"/>
      <c r="L41" s="11"/>
      <c r="M41" s="12"/>
      <c r="N41" s="12"/>
      <c r="O41" s="12"/>
      <c r="P41" s="12"/>
      <c r="Q41" s="12"/>
      <c r="R41" s="12"/>
      <c r="S41" s="27"/>
      <c r="T41" s="12"/>
      <c r="U41" s="12"/>
      <c r="V41" s="12"/>
      <c r="W41" s="158"/>
      <c r="X41" s="165"/>
      <c r="Y41" s="109"/>
      <c r="Z41" s="109"/>
      <c r="AA41" s="110"/>
      <c r="AB41" s="11"/>
      <c r="AC41" s="12"/>
      <c r="AD41" s="12"/>
      <c r="AE41" s="13"/>
      <c r="AF41" s="11"/>
      <c r="AG41" s="12"/>
      <c r="AH41" s="12"/>
      <c r="AI41" s="12"/>
      <c r="AJ41" s="12"/>
      <c r="AK41" s="12"/>
      <c r="AL41" s="12"/>
      <c r="AM41" s="13"/>
      <c r="AN41" s="12"/>
      <c r="AO41" s="12"/>
      <c r="AP41" s="12"/>
      <c r="AQ41" s="13"/>
      <c r="AW41" s="98"/>
      <c r="AX41" s="1"/>
      <c r="AY41" s="1"/>
      <c r="AZ41" s="1"/>
      <c r="BA41" s="1"/>
      <c r="BB41" s="1"/>
      <c r="BC41" s="1"/>
      <c r="BD41" s="1"/>
      <c r="BE41" s="1"/>
      <c r="BF41" s="1"/>
      <c r="BG41" s="1"/>
      <c r="BH41" s="1" t="str">
        <f>CONCATENATE(D40,$BG$40,BH40)</f>
        <v>()推１</v>
      </c>
      <c r="BI41" s="1" t="str">
        <f t="shared" ref="BI41:BO41" si="16">CONCATENATE(E40,$BG$40,BI40)</f>
        <v>()推２</v>
      </c>
      <c r="BJ41" s="1" t="str">
        <f t="shared" si="16"/>
        <v>()推３</v>
      </c>
      <c r="BK41" s="1" t="str">
        <f t="shared" si="16"/>
        <v>()推４</v>
      </c>
      <c r="BL41" s="1" t="str">
        <f t="shared" si="16"/>
        <v>()1</v>
      </c>
      <c r="BM41" s="1" t="str">
        <f t="shared" si="16"/>
        <v>()2</v>
      </c>
      <c r="BN41" s="1" t="str">
        <f t="shared" si="16"/>
        <v>()3</v>
      </c>
      <c r="BO41" s="1" t="str">
        <f t="shared" si="16"/>
        <v>()4</v>
      </c>
      <c r="BP41" s="93" t="str">
        <f t="shared" ref="BP41:BU41" si="17">CONCATENATE(BP38,$BG$40,BP40)</f>
        <v>･()1</v>
      </c>
      <c r="BQ41" s="93" t="str">
        <f t="shared" si="17"/>
        <v>･()2</v>
      </c>
      <c r="BR41" s="93" t="str">
        <f t="shared" si="17"/>
        <v>･()3</v>
      </c>
      <c r="BS41" s="93" t="str">
        <f t="shared" si="17"/>
        <v>･()4</v>
      </c>
      <c r="BT41" s="93" t="str">
        <f t="shared" si="17"/>
        <v>･()5</v>
      </c>
      <c r="BU41" s="93" t="str">
        <f t="shared" si="17"/>
        <v>･()6</v>
      </c>
      <c r="BV41" s="1" t="str">
        <f>CONCATENATE(X40,$BG$40,BV40)</f>
        <v>()推１</v>
      </c>
      <c r="BW41" s="1" t="str">
        <f t="shared" ref="BW41:CC41" si="18">CONCATENATE(Y40,$BG$40,BW40)</f>
        <v>()推２</v>
      </c>
      <c r="BX41" s="1" t="str">
        <f t="shared" si="18"/>
        <v>()推３</v>
      </c>
      <c r="BY41" s="1" t="str">
        <f t="shared" si="18"/>
        <v>()推４</v>
      </c>
      <c r="BZ41" s="1" t="str">
        <f t="shared" si="18"/>
        <v>()1</v>
      </c>
      <c r="CA41" s="1" t="str">
        <f t="shared" si="18"/>
        <v>()2</v>
      </c>
      <c r="CB41" s="1" t="str">
        <f t="shared" si="18"/>
        <v>()3</v>
      </c>
      <c r="CC41" s="1" t="str">
        <f t="shared" si="18"/>
        <v>()4</v>
      </c>
      <c r="CD41" s="93" t="str">
        <f t="shared" ref="CD41:CI41" si="19">CONCATENATE(CD38,$BG$40,CD40)</f>
        <v>･()1</v>
      </c>
      <c r="CE41" s="93" t="str">
        <f t="shared" si="19"/>
        <v>･()2</v>
      </c>
      <c r="CF41" s="93" t="str">
        <f t="shared" si="19"/>
        <v>･()3</v>
      </c>
      <c r="CG41" s="93" t="str">
        <f t="shared" si="19"/>
        <v>･()4</v>
      </c>
      <c r="CH41" s="93" t="str">
        <f t="shared" si="19"/>
        <v>･()5</v>
      </c>
      <c r="CI41" s="93" t="str">
        <f t="shared" si="19"/>
        <v>･()6</v>
      </c>
      <c r="CJ41" s="99"/>
    </row>
    <row r="42" spans="1:88" ht="39.75" customHeight="1">
      <c r="B42" s="82"/>
      <c r="C42" s="82"/>
      <c r="D42" s="83"/>
      <c r="E42" s="83"/>
      <c r="F42" s="83"/>
      <c r="G42" s="83"/>
      <c r="H42" s="83"/>
      <c r="I42" s="83"/>
      <c r="J42" s="83"/>
      <c r="K42" s="83"/>
      <c r="L42" s="83"/>
      <c r="M42" s="83"/>
      <c r="N42" s="83"/>
      <c r="O42" s="83"/>
      <c r="P42" s="83"/>
      <c r="Q42" s="83"/>
      <c r="R42" s="83"/>
      <c r="S42" s="83"/>
      <c r="T42" s="83"/>
      <c r="U42" s="83"/>
      <c r="V42" s="83"/>
      <c r="W42" s="83"/>
      <c r="X42" s="83"/>
      <c r="Y42" s="83"/>
      <c r="Z42" s="83"/>
      <c r="AA42" s="83"/>
      <c r="AB42" s="83"/>
      <c r="AC42" s="83"/>
      <c r="AD42" s="83"/>
      <c r="AE42" s="83"/>
      <c r="AW42" s="102"/>
      <c r="AX42" s="103"/>
      <c r="AY42" s="103"/>
      <c r="AZ42" s="103"/>
      <c r="BA42" s="103"/>
      <c r="BB42" s="103"/>
      <c r="BC42" s="103"/>
      <c r="BD42" s="103"/>
      <c r="BE42" s="103"/>
      <c r="BF42" s="103"/>
      <c r="BG42" s="103"/>
      <c r="BH42" s="103"/>
      <c r="BI42" s="103"/>
      <c r="BJ42" s="103"/>
      <c r="BK42" s="103"/>
      <c r="BL42" s="103"/>
      <c r="BM42" s="103"/>
      <c r="BN42" s="103"/>
      <c r="BO42" s="103"/>
      <c r="BP42" s="103"/>
      <c r="BQ42" s="103"/>
      <c r="BR42" s="103"/>
      <c r="BS42" s="103"/>
      <c r="BT42" s="103"/>
      <c r="BU42" s="103"/>
      <c r="BV42" s="103"/>
      <c r="BW42" s="103"/>
      <c r="BX42" s="103"/>
      <c r="BY42" s="103"/>
      <c r="BZ42" s="103"/>
      <c r="CA42" s="103"/>
      <c r="CB42" s="103"/>
      <c r="CC42" s="103"/>
      <c r="CD42" s="103"/>
      <c r="CE42" s="103"/>
      <c r="CF42" s="103"/>
      <c r="CG42" s="103"/>
      <c r="CH42" s="103"/>
      <c r="CI42" s="103"/>
      <c r="CJ42" s="104"/>
    </row>
    <row r="43" spans="1:88" ht="21" customHeight="1">
      <c r="B43" s="82"/>
      <c r="C43" s="82"/>
      <c r="D43" s="83"/>
      <c r="E43" s="83"/>
      <c r="F43" s="83"/>
      <c r="G43" s="83"/>
      <c r="H43" s="83"/>
      <c r="I43" s="83"/>
      <c r="J43" s="83"/>
      <c r="K43" s="83"/>
      <c r="L43" s="83"/>
      <c r="M43" s="83"/>
      <c r="N43" s="83"/>
      <c r="O43" s="83"/>
      <c r="P43" s="83"/>
      <c r="Q43" s="83"/>
      <c r="R43" s="83"/>
      <c r="S43" s="83"/>
      <c r="T43" s="83"/>
      <c r="U43" s="83"/>
      <c r="V43" s="83"/>
      <c r="W43" s="83"/>
      <c r="X43" s="83"/>
      <c r="Y43" s="83"/>
      <c r="Z43" s="83"/>
      <c r="AA43" s="83"/>
      <c r="AB43" s="83"/>
      <c r="AC43" s="83"/>
      <c r="AD43" s="83"/>
      <c r="AE43" s="83"/>
    </row>
    <row r="44" spans="1:88" ht="21" customHeight="1">
      <c r="B44" s="82"/>
      <c r="C44" s="82"/>
      <c r="D44" s="83"/>
      <c r="E44" s="83"/>
      <c r="F44" s="83"/>
      <c r="G44" s="83"/>
      <c r="H44" s="83"/>
      <c r="I44" s="83"/>
      <c r="J44" s="83"/>
      <c r="K44" s="83"/>
      <c r="L44" s="83"/>
      <c r="M44" s="83"/>
      <c r="N44" s="83"/>
      <c r="O44" s="83"/>
      <c r="P44" s="83"/>
      <c r="Q44" s="83"/>
      <c r="R44" s="83"/>
      <c r="S44" s="83"/>
      <c r="T44" s="83"/>
      <c r="U44" s="83"/>
      <c r="V44" s="83"/>
      <c r="W44" s="83"/>
      <c r="X44" s="83"/>
      <c r="Y44" s="83"/>
      <c r="Z44" s="83"/>
      <c r="AA44" s="83"/>
      <c r="AB44" s="83"/>
      <c r="AC44" s="83"/>
      <c r="AD44" s="83"/>
      <c r="AE44" s="83"/>
    </row>
    <row r="45" spans="1:88" ht="21" customHeight="1">
      <c r="D45" s="21" t="s">
        <v>72</v>
      </c>
      <c r="G45" s="21"/>
      <c r="P45" s="21" t="s">
        <v>72</v>
      </c>
    </row>
    <row r="46" spans="1:88" ht="21" customHeight="1">
      <c r="B46" s="223" t="s">
        <v>60</v>
      </c>
      <c r="C46" s="224"/>
      <c r="D46" s="8"/>
      <c r="E46" s="14" t="s">
        <v>64</v>
      </c>
      <c r="F46" s="250" t="s">
        <v>66</v>
      </c>
      <c r="G46" s="251"/>
      <c r="H46" s="249" t="s">
        <v>64</v>
      </c>
      <c r="L46" s="218"/>
      <c r="M46" s="219"/>
      <c r="N46" s="44" t="s">
        <v>80</v>
      </c>
      <c r="O46" s="44" t="s">
        <v>81</v>
      </c>
      <c r="P46" s="247" t="s">
        <v>79</v>
      </c>
      <c r="Q46" s="219"/>
      <c r="R46" s="45" t="s">
        <v>82</v>
      </c>
    </row>
    <row r="47" spans="1:88" ht="21" customHeight="1">
      <c r="B47" s="199" t="s">
        <v>61</v>
      </c>
      <c r="C47" s="198"/>
      <c r="D47" s="9"/>
      <c r="E47" s="6" t="s">
        <v>65</v>
      </c>
      <c r="F47" s="197"/>
      <c r="G47" s="239"/>
      <c r="H47" s="205"/>
      <c r="I47" s="21" t="s">
        <v>68</v>
      </c>
      <c r="L47" s="266" t="s">
        <v>78</v>
      </c>
      <c r="M47" s="267"/>
      <c r="N47" s="146">
        <f>G46</f>
        <v>0</v>
      </c>
      <c r="O47" s="146">
        <f>G48</f>
        <v>0</v>
      </c>
      <c r="P47" s="260"/>
      <c r="Q47" s="261"/>
      <c r="R47" s="147">
        <f>N47+O47+P47</f>
        <v>0</v>
      </c>
    </row>
    <row r="48" spans="1:88" ht="21" customHeight="1">
      <c r="B48" s="199" t="s">
        <v>62</v>
      </c>
      <c r="C48" s="198"/>
      <c r="D48" s="9"/>
      <c r="E48" s="6" t="s">
        <v>64</v>
      </c>
      <c r="F48" s="197" t="s">
        <v>67</v>
      </c>
      <c r="G48" s="239"/>
      <c r="H48" s="205" t="s">
        <v>64</v>
      </c>
      <c r="I48" s="21"/>
      <c r="L48" s="145"/>
      <c r="M48" s="145"/>
      <c r="N48" s="145"/>
      <c r="O48" s="145"/>
      <c r="P48" s="145"/>
      <c r="Q48" s="145"/>
      <c r="R48" s="145"/>
    </row>
    <row r="49" spans="2:18" ht="21" customHeight="1">
      <c r="B49" s="216" t="s">
        <v>63</v>
      </c>
      <c r="C49" s="217"/>
      <c r="D49" s="11"/>
      <c r="E49" s="15" t="s">
        <v>65</v>
      </c>
      <c r="F49" s="252"/>
      <c r="G49" s="242"/>
      <c r="H49" s="253"/>
      <c r="I49" s="21" t="s">
        <v>68</v>
      </c>
      <c r="L49" s="148"/>
      <c r="M49" s="148"/>
      <c r="N49" s="148"/>
      <c r="O49" s="148"/>
      <c r="P49" s="148"/>
      <c r="Q49" s="148"/>
      <c r="R49" s="148"/>
    </row>
    <row r="50" spans="2:18">
      <c r="N50" s="321"/>
      <c r="O50" s="321"/>
    </row>
    <row r="51" spans="2:18">
      <c r="N51" s="321"/>
      <c r="O51" s="321"/>
    </row>
    <row r="52" spans="2:18">
      <c r="D52" t="s">
        <v>84</v>
      </c>
    </row>
    <row r="53" spans="2:18">
      <c r="C53" s="309" t="s">
        <v>83</v>
      </c>
      <c r="D53" s="282" t="s">
        <v>86</v>
      </c>
      <c r="E53" s="282"/>
      <c r="F53" s="282" t="s">
        <v>85</v>
      </c>
      <c r="G53" s="282"/>
      <c r="H53" s="282"/>
      <c r="I53" s="282"/>
      <c r="J53" s="282"/>
      <c r="K53" s="312"/>
    </row>
    <row r="54" spans="2:18" ht="17.25" customHeight="1">
      <c r="C54" s="310"/>
      <c r="D54" s="308"/>
      <c r="E54" s="308"/>
      <c r="F54" s="306"/>
      <c r="G54" s="306"/>
      <c r="H54" s="306"/>
      <c r="I54" s="306"/>
      <c r="J54" s="306"/>
      <c r="K54" s="307"/>
    </row>
    <row r="55" spans="2:18" ht="17.25" customHeight="1">
      <c r="C55" s="310"/>
      <c r="D55" s="308"/>
      <c r="E55" s="308"/>
      <c r="F55" s="306"/>
      <c r="G55" s="306"/>
      <c r="H55" s="306"/>
      <c r="I55" s="306"/>
      <c r="J55" s="306"/>
      <c r="K55" s="307"/>
    </row>
    <row r="56" spans="2:18" ht="17.25" customHeight="1">
      <c r="C56" s="310"/>
      <c r="D56" s="308"/>
      <c r="E56" s="308"/>
      <c r="F56" s="306"/>
      <c r="G56" s="306"/>
      <c r="H56" s="306"/>
      <c r="I56" s="306"/>
      <c r="J56" s="306"/>
      <c r="K56" s="307"/>
    </row>
    <row r="57" spans="2:18" ht="17.25" customHeight="1">
      <c r="C57" s="310"/>
      <c r="D57" s="308"/>
      <c r="E57" s="308"/>
      <c r="F57" s="306"/>
      <c r="G57" s="306"/>
      <c r="H57" s="306"/>
      <c r="I57" s="306"/>
      <c r="J57" s="306"/>
      <c r="K57" s="307"/>
    </row>
    <row r="58" spans="2:18" ht="17.25" customHeight="1">
      <c r="C58" s="310"/>
      <c r="D58" s="308"/>
      <c r="E58" s="308"/>
      <c r="F58" s="306"/>
      <c r="G58" s="306"/>
      <c r="H58" s="306"/>
      <c r="I58" s="306"/>
      <c r="J58" s="306"/>
      <c r="K58" s="307"/>
    </row>
    <row r="59" spans="2:18" ht="17.25" customHeight="1">
      <c r="C59" s="311"/>
      <c r="D59" s="313"/>
      <c r="E59" s="313"/>
      <c r="F59" s="314"/>
      <c r="G59" s="314"/>
      <c r="H59" s="314"/>
      <c r="I59" s="314"/>
      <c r="J59" s="314"/>
      <c r="K59" s="315"/>
    </row>
    <row r="60" spans="2:18">
      <c r="D60" s="5"/>
      <c r="E60" s="5"/>
    </row>
    <row r="61" spans="2:18">
      <c r="D61" s="5"/>
      <c r="E61" s="5"/>
    </row>
    <row r="62" spans="2:18" ht="13.5" thickBot="1"/>
    <row r="63" spans="2:18" s="23" customFormat="1" ht="19.5" thickTop="1">
      <c r="B63" s="265" t="s">
        <v>77</v>
      </c>
      <c r="C63" s="265"/>
      <c r="D63" s="265"/>
      <c r="E63" s="265"/>
      <c r="F63" s="265"/>
      <c r="G63" s="265"/>
      <c r="H63" s="265"/>
      <c r="I63" s="265"/>
      <c r="J63" s="265"/>
      <c r="K63" s="265"/>
      <c r="L63" s="265"/>
    </row>
    <row r="65" spans="1:43">
      <c r="B65" s="190" t="s">
        <v>198</v>
      </c>
      <c r="C65" s="191"/>
      <c r="D65" s="8">
        <v>91</v>
      </c>
      <c r="E65" s="220"/>
      <c r="F65" s="221"/>
      <c r="G65" s="221"/>
      <c r="H65" s="221"/>
      <c r="I65" s="222"/>
    </row>
    <row r="66" spans="1:43">
      <c r="B66" s="209" t="s">
        <v>197</v>
      </c>
      <c r="C66" s="210"/>
      <c r="D66" s="187" t="s">
        <v>204</v>
      </c>
      <c r="E66" s="188"/>
      <c r="F66" s="188"/>
      <c r="G66" s="188"/>
      <c r="H66" s="188"/>
      <c r="I66" s="189"/>
    </row>
    <row r="67" spans="1:43">
      <c r="B67" s="185" t="s">
        <v>199</v>
      </c>
      <c r="C67" s="186"/>
      <c r="D67" s="187" t="s">
        <v>205</v>
      </c>
      <c r="E67" s="188"/>
      <c r="F67" s="188"/>
      <c r="G67" s="188"/>
      <c r="H67" s="188"/>
      <c r="I67" s="189"/>
    </row>
    <row r="68" spans="1:43">
      <c r="B68" s="185" t="s">
        <v>186</v>
      </c>
      <c r="C68" s="186"/>
      <c r="D68" s="192" t="s">
        <v>206</v>
      </c>
      <c r="E68" s="193"/>
      <c r="F68" s="193"/>
      <c r="G68" s="193"/>
      <c r="H68" s="193"/>
      <c r="I68" s="194"/>
    </row>
    <row r="69" spans="1:43">
      <c r="B69" s="185" t="s">
        <v>187</v>
      </c>
      <c r="C69" s="186"/>
      <c r="D69" s="192" t="s">
        <v>207</v>
      </c>
      <c r="E69" s="193"/>
      <c r="F69" s="193"/>
      <c r="G69" s="193"/>
      <c r="H69" s="193"/>
      <c r="I69" s="194"/>
    </row>
    <row r="70" spans="1:43">
      <c r="B70" s="209" t="s">
        <v>174</v>
      </c>
      <c r="C70" s="210"/>
      <c r="D70" s="213" t="s">
        <v>206</v>
      </c>
      <c r="E70" s="214"/>
      <c r="F70" s="214"/>
      <c r="G70" s="214"/>
      <c r="H70" s="214"/>
      <c r="I70" s="215"/>
    </row>
    <row r="71" spans="1:43">
      <c r="B71" s="211" t="s">
        <v>175</v>
      </c>
      <c r="C71" s="212"/>
      <c r="D71" s="229" t="s">
        <v>206</v>
      </c>
      <c r="E71" s="230"/>
      <c r="F71" s="230"/>
      <c r="G71" s="230"/>
      <c r="H71" s="230"/>
      <c r="I71" s="231"/>
    </row>
    <row r="73" spans="1:43">
      <c r="D73" t="s">
        <v>69</v>
      </c>
    </row>
    <row r="74" spans="1:43">
      <c r="D74" t="s">
        <v>70</v>
      </c>
    </row>
    <row r="75" spans="1:43">
      <c r="D75" t="s">
        <v>71</v>
      </c>
    </row>
    <row r="76" spans="1:43">
      <c r="A76">
        <v>1</v>
      </c>
      <c r="B76" s="85" t="s">
        <v>208</v>
      </c>
      <c r="C76" s="56" t="s">
        <v>200</v>
      </c>
      <c r="D76" s="207" t="s">
        <v>56</v>
      </c>
      <c r="E76" s="207"/>
      <c r="F76" s="207"/>
      <c r="G76" s="207"/>
      <c r="H76" s="207"/>
      <c r="I76" s="207"/>
      <c r="J76" s="207"/>
      <c r="K76" s="208"/>
      <c r="L76" s="262" t="s">
        <v>57</v>
      </c>
      <c r="M76" s="263"/>
      <c r="N76" s="263"/>
      <c r="O76" s="263"/>
      <c r="P76" s="263"/>
      <c r="Q76" s="263"/>
      <c r="R76" s="263"/>
      <c r="S76" s="264"/>
      <c r="T76" s="154"/>
      <c r="U76" s="154"/>
      <c r="V76" s="154"/>
      <c r="W76" s="154"/>
      <c r="X76" s="258" t="s">
        <v>58</v>
      </c>
      <c r="Y76" s="258"/>
      <c r="Z76" s="258"/>
      <c r="AA76" s="258"/>
      <c r="AB76" s="258"/>
      <c r="AC76" s="258"/>
      <c r="AD76" s="258"/>
      <c r="AE76" s="259"/>
      <c r="AF76" s="302" t="s">
        <v>59</v>
      </c>
      <c r="AG76" s="303"/>
      <c r="AH76" s="303"/>
      <c r="AI76" s="303"/>
      <c r="AJ76" s="303"/>
      <c r="AK76" s="303"/>
      <c r="AL76" s="303"/>
      <c r="AM76" s="304"/>
      <c r="AN76" s="149"/>
      <c r="AO76" s="149"/>
      <c r="AP76" s="149"/>
      <c r="AQ76" s="149"/>
    </row>
    <row r="77" spans="1:43">
      <c r="B77" s="200" t="s">
        <v>194</v>
      </c>
      <c r="C77" s="232"/>
      <c r="D77" s="68" t="s">
        <v>245</v>
      </c>
      <c r="E77" s="66" t="s">
        <v>246</v>
      </c>
      <c r="F77" s="66" t="s">
        <v>247</v>
      </c>
      <c r="G77" s="67" t="s">
        <v>248</v>
      </c>
      <c r="H77" s="49" t="s">
        <v>39</v>
      </c>
      <c r="I77" s="47" t="s">
        <v>40</v>
      </c>
      <c r="J77" s="47" t="s">
        <v>41</v>
      </c>
      <c r="K77" s="48" t="s">
        <v>42</v>
      </c>
      <c r="L77" s="244" t="s">
        <v>43</v>
      </c>
      <c r="M77" s="245"/>
      <c r="N77" s="245" t="s">
        <v>44</v>
      </c>
      <c r="O77" s="245"/>
      <c r="P77" s="245" t="s">
        <v>45</v>
      </c>
      <c r="Q77" s="245"/>
      <c r="R77" s="245" t="s">
        <v>46</v>
      </c>
      <c r="S77" s="246"/>
      <c r="T77" s="153"/>
      <c r="U77" s="153"/>
      <c r="V77" s="153"/>
      <c r="W77" s="153"/>
      <c r="X77" s="68" t="s">
        <v>249</v>
      </c>
      <c r="Y77" s="66" t="s">
        <v>250</v>
      </c>
      <c r="Z77" s="66" t="s">
        <v>251</v>
      </c>
      <c r="AA77" s="67" t="s">
        <v>252</v>
      </c>
      <c r="AB77" s="49" t="s">
        <v>48</v>
      </c>
      <c r="AC77" s="47" t="s">
        <v>49</v>
      </c>
      <c r="AD77" s="47" t="s">
        <v>50</v>
      </c>
      <c r="AE77" s="48" t="s">
        <v>51</v>
      </c>
      <c r="AF77" s="244" t="s">
        <v>52</v>
      </c>
      <c r="AG77" s="245"/>
      <c r="AH77" s="245" t="s">
        <v>53</v>
      </c>
      <c r="AI77" s="245"/>
      <c r="AJ77" s="245" t="s">
        <v>54</v>
      </c>
      <c r="AK77" s="245"/>
      <c r="AL77" s="245" t="s">
        <v>55</v>
      </c>
      <c r="AM77" s="305"/>
      <c r="AN77" s="2"/>
      <c r="AO77" s="2"/>
      <c r="AP77" s="2"/>
      <c r="AQ77" s="2"/>
    </row>
    <row r="78" spans="1:43">
      <c r="B78" s="225" t="s">
        <v>209</v>
      </c>
      <c r="C78" s="248"/>
      <c r="D78" s="111" t="s">
        <v>264</v>
      </c>
      <c r="E78" s="112"/>
      <c r="F78" s="112"/>
      <c r="G78" s="113"/>
      <c r="H78" s="9"/>
      <c r="I78" s="7"/>
      <c r="J78" s="7"/>
      <c r="K78" s="10"/>
      <c r="L78" s="9"/>
      <c r="M78" s="7"/>
      <c r="N78" s="7"/>
      <c r="O78" s="7"/>
      <c r="P78" s="7"/>
      <c r="Q78" s="7"/>
      <c r="R78" s="7"/>
      <c r="S78" s="26"/>
      <c r="T78" s="155"/>
      <c r="U78" s="155"/>
      <c r="V78" s="155"/>
      <c r="W78" s="155"/>
      <c r="X78" s="105"/>
      <c r="Y78" s="106"/>
      <c r="Z78" s="106"/>
      <c r="AA78" s="107"/>
      <c r="AB78" s="9"/>
      <c r="AC78" s="7"/>
      <c r="AD78" s="7"/>
      <c r="AE78" s="10"/>
      <c r="AF78" s="9" t="s">
        <v>75</v>
      </c>
      <c r="AG78" s="7" t="s">
        <v>76</v>
      </c>
      <c r="AH78" s="7"/>
      <c r="AI78" s="7"/>
      <c r="AJ78" s="7"/>
      <c r="AK78" s="7"/>
      <c r="AL78" s="7"/>
      <c r="AM78" s="10"/>
      <c r="AN78" s="150"/>
      <c r="AO78" s="150"/>
      <c r="AP78" s="150"/>
      <c r="AQ78" s="150"/>
    </row>
    <row r="79" spans="1:43">
      <c r="B79" s="227" t="s">
        <v>47</v>
      </c>
      <c r="C79" s="228"/>
      <c r="D79" s="114">
        <v>2</v>
      </c>
      <c r="E79" s="115"/>
      <c r="F79" s="115"/>
      <c r="G79" s="116"/>
      <c r="H79" s="11"/>
      <c r="I79" s="12"/>
      <c r="J79" s="12"/>
      <c r="K79" s="13"/>
      <c r="L79" s="11"/>
      <c r="M79" s="12"/>
      <c r="N79" s="12"/>
      <c r="O79" s="12"/>
      <c r="P79" s="12"/>
      <c r="Q79" s="12"/>
      <c r="R79" s="12"/>
      <c r="S79" s="27"/>
      <c r="T79" s="157"/>
      <c r="U79" s="157"/>
      <c r="V79" s="157"/>
      <c r="W79" s="157"/>
      <c r="X79" s="108"/>
      <c r="Y79" s="109"/>
      <c r="Z79" s="109"/>
      <c r="AA79" s="110"/>
      <c r="AB79" s="11"/>
      <c r="AC79" s="12"/>
      <c r="AD79" s="12"/>
      <c r="AE79" s="13"/>
      <c r="AF79" s="11">
        <v>2</v>
      </c>
      <c r="AG79" s="12">
        <v>1</v>
      </c>
      <c r="AH79" s="12"/>
      <c r="AI79" s="12"/>
      <c r="AJ79" s="12"/>
      <c r="AK79" s="12"/>
      <c r="AL79" s="12"/>
      <c r="AM79" s="13"/>
      <c r="AN79" s="150"/>
      <c r="AO79" s="150"/>
      <c r="AP79" s="150"/>
      <c r="AQ79" s="150"/>
    </row>
    <row r="80" spans="1:43">
      <c r="C80" s="54"/>
      <c r="O80" s="54"/>
    </row>
    <row r="81" spans="1:43">
      <c r="A81">
        <v>2</v>
      </c>
      <c r="B81" s="85" t="s">
        <v>210</v>
      </c>
      <c r="C81" s="56" t="s">
        <v>200</v>
      </c>
      <c r="D81" s="207" t="s">
        <v>56</v>
      </c>
      <c r="E81" s="207"/>
      <c r="F81" s="207"/>
      <c r="G81" s="207"/>
      <c r="H81" s="207"/>
      <c r="I81" s="207"/>
      <c r="J81" s="207"/>
      <c r="K81" s="208"/>
      <c r="L81" s="262" t="s">
        <v>57</v>
      </c>
      <c r="M81" s="263"/>
      <c r="N81" s="263"/>
      <c r="O81" s="263"/>
      <c r="P81" s="263"/>
      <c r="Q81" s="263"/>
      <c r="R81" s="263"/>
      <c r="S81" s="264"/>
      <c r="T81" s="154"/>
      <c r="U81" s="154"/>
      <c r="V81" s="154"/>
      <c r="W81" s="154"/>
      <c r="X81" s="258" t="s">
        <v>58</v>
      </c>
      <c r="Y81" s="258"/>
      <c r="Z81" s="258"/>
      <c r="AA81" s="258"/>
      <c r="AB81" s="258"/>
      <c r="AC81" s="258"/>
      <c r="AD81" s="258"/>
      <c r="AE81" s="259"/>
      <c r="AF81" s="302" t="s">
        <v>59</v>
      </c>
      <c r="AG81" s="303"/>
      <c r="AH81" s="303"/>
      <c r="AI81" s="303"/>
      <c r="AJ81" s="303"/>
      <c r="AK81" s="303"/>
      <c r="AL81" s="303"/>
      <c r="AM81" s="304"/>
      <c r="AN81" s="149"/>
      <c r="AO81" s="149"/>
      <c r="AP81" s="149"/>
      <c r="AQ81" s="149"/>
    </row>
    <row r="82" spans="1:43">
      <c r="B82" s="200" t="s">
        <v>194</v>
      </c>
      <c r="C82" s="232"/>
      <c r="D82" s="68" t="s">
        <v>245</v>
      </c>
      <c r="E82" s="66" t="s">
        <v>246</v>
      </c>
      <c r="F82" s="66" t="s">
        <v>247</v>
      </c>
      <c r="G82" s="67" t="s">
        <v>248</v>
      </c>
      <c r="H82" s="49" t="s">
        <v>39</v>
      </c>
      <c r="I82" s="47" t="s">
        <v>40</v>
      </c>
      <c r="J82" s="47" t="s">
        <v>41</v>
      </c>
      <c r="K82" s="48" t="s">
        <v>42</v>
      </c>
      <c r="L82" s="244" t="s">
        <v>43</v>
      </c>
      <c r="M82" s="245"/>
      <c r="N82" s="245" t="s">
        <v>44</v>
      </c>
      <c r="O82" s="245"/>
      <c r="P82" s="245" t="s">
        <v>45</v>
      </c>
      <c r="Q82" s="245"/>
      <c r="R82" s="245" t="s">
        <v>46</v>
      </c>
      <c r="S82" s="246"/>
      <c r="T82" s="153"/>
      <c r="U82" s="153"/>
      <c r="V82" s="153"/>
      <c r="W82" s="153"/>
      <c r="X82" s="68" t="s">
        <v>249</v>
      </c>
      <c r="Y82" s="66" t="s">
        <v>250</v>
      </c>
      <c r="Z82" s="66" t="s">
        <v>251</v>
      </c>
      <c r="AA82" s="67" t="s">
        <v>252</v>
      </c>
      <c r="AB82" s="49" t="s">
        <v>48</v>
      </c>
      <c r="AC82" s="47" t="s">
        <v>49</v>
      </c>
      <c r="AD82" s="47" t="s">
        <v>50</v>
      </c>
      <c r="AE82" s="48" t="s">
        <v>51</v>
      </c>
      <c r="AF82" s="244" t="s">
        <v>52</v>
      </c>
      <c r="AG82" s="245"/>
      <c r="AH82" s="245" t="s">
        <v>53</v>
      </c>
      <c r="AI82" s="245"/>
      <c r="AJ82" s="245" t="s">
        <v>54</v>
      </c>
      <c r="AK82" s="245"/>
      <c r="AL82" s="245" t="s">
        <v>55</v>
      </c>
      <c r="AM82" s="305"/>
      <c r="AN82" s="2"/>
      <c r="AO82" s="2"/>
      <c r="AP82" s="2"/>
      <c r="AQ82" s="2"/>
    </row>
    <row r="83" spans="1:43">
      <c r="B83" s="225" t="s">
        <v>211</v>
      </c>
      <c r="C83" s="248"/>
      <c r="D83" s="111"/>
      <c r="E83" s="112"/>
      <c r="F83" s="112"/>
      <c r="G83" s="113"/>
      <c r="H83" s="9" t="s">
        <v>167</v>
      </c>
      <c r="I83" s="7" t="s">
        <v>168</v>
      </c>
      <c r="J83" s="7"/>
      <c r="K83" s="10"/>
      <c r="L83" s="9" t="s">
        <v>167</v>
      </c>
      <c r="M83" s="7" t="s">
        <v>74</v>
      </c>
      <c r="N83" s="7"/>
      <c r="O83" s="7"/>
      <c r="P83" s="7"/>
      <c r="Q83" s="7"/>
      <c r="R83" s="7"/>
      <c r="S83" s="26"/>
      <c r="T83" s="155"/>
      <c r="U83" s="155"/>
      <c r="V83" s="155"/>
      <c r="W83" s="155"/>
      <c r="X83" s="105"/>
      <c r="Y83" s="106"/>
      <c r="Z83" s="106"/>
      <c r="AA83" s="107"/>
      <c r="AB83" s="9"/>
      <c r="AC83" s="7"/>
      <c r="AD83" s="7"/>
      <c r="AE83" s="10"/>
      <c r="AF83" s="9"/>
      <c r="AG83" s="7"/>
      <c r="AH83" s="7"/>
      <c r="AI83" s="7"/>
      <c r="AJ83" s="7"/>
      <c r="AK83" s="7"/>
      <c r="AL83" s="7"/>
      <c r="AM83" s="10"/>
      <c r="AN83" s="150"/>
      <c r="AO83" s="150"/>
      <c r="AP83" s="150"/>
      <c r="AQ83" s="150"/>
    </row>
    <row r="84" spans="1:43">
      <c r="B84" s="227" t="s">
        <v>47</v>
      </c>
      <c r="C84" s="228"/>
      <c r="D84" s="114"/>
      <c r="E84" s="115"/>
      <c r="F84" s="115"/>
      <c r="G84" s="116"/>
      <c r="H84" s="11">
        <v>2</v>
      </c>
      <c r="I84" s="12">
        <v>1</v>
      </c>
      <c r="J84" s="12"/>
      <c r="K84" s="13"/>
      <c r="L84" s="11">
        <v>2</v>
      </c>
      <c r="M84" s="12">
        <v>2</v>
      </c>
      <c r="N84" s="12"/>
      <c r="O84" s="12"/>
      <c r="P84" s="12"/>
      <c r="Q84" s="12"/>
      <c r="R84" s="12"/>
      <c r="S84" s="27"/>
      <c r="T84" s="157"/>
      <c r="U84" s="157"/>
      <c r="V84" s="157"/>
      <c r="W84" s="157"/>
      <c r="X84" s="108"/>
      <c r="Y84" s="109"/>
      <c r="Z84" s="109"/>
      <c r="AA84" s="110"/>
      <c r="AB84" s="11"/>
      <c r="AC84" s="12"/>
      <c r="AD84" s="12"/>
      <c r="AE84" s="13"/>
      <c r="AF84" s="11"/>
      <c r="AG84" s="12"/>
      <c r="AH84" s="12"/>
      <c r="AI84" s="12"/>
      <c r="AJ84" s="12"/>
      <c r="AK84" s="12"/>
      <c r="AL84" s="12"/>
      <c r="AM84" s="13"/>
      <c r="AN84" s="150"/>
      <c r="AO84" s="150"/>
      <c r="AP84" s="150"/>
      <c r="AQ84" s="150"/>
    </row>
    <row r="85" spans="1:43">
      <c r="C85" s="54"/>
      <c r="O85" s="54"/>
    </row>
    <row r="86" spans="1:43">
      <c r="C86" s="54"/>
      <c r="O86" s="54"/>
    </row>
    <row r="87" spans="1:43">
      <c r="C87" s="54"/>
      <c r="O87" s="54"/>
    </row>
    <row r="88" spans="1:43">
      <c r="C88" s="54"/>
      <c r="O88" s="54"/>
    </row>
    <row r="89" spans="1:43">
      <c r="C89" s="54"/>
      <c r="O89" s="54"/>
    </row>
    <row r="90" spans="1:43">
      <c r="D90" t="s">
        <v>72</v>
      </c>
    </row>
    <row r="91" spans="1:43">
      <c r="B91" s="197" t="s">
        <v>60</v>
      </c>
      <c r="C91" s="198"/>
      <c r="D91" s="8">
        <v>3</v>
      </c>
      <c r="E91" s="14" t="s">
        <v>64</v>
      </c>
      <c r="F91" s="250" t="s">
        <v>66</v>
      </c>
      <c r="G91" s="251">
        <v>4</v>
      </c>
      <c r="H91" s="249" t="s">
        <v>64</v>
      </c>
      <c r="L91" s="218"/>
      <c r="M91" s="219"/>
      <c r="N91" s="44" t="s">
        <v>80</v>
      </c>
      <c r="O91" s="44" t="s">
        <v>81</v>
      </c>
      <c r="P91" s="247" t="s">
        <v>79</v>
      </c>
      <c r="Q91" s="219"/>
      <c r="R91" s="45" t="s">
        <v>82</v>
      </c>
    </row>
    <row r="92" spans="1:43">
      <c r="B92" s="197" t="s">
        <v>61</v>
      </c>
      <c r="C92" s="198"/>
      <c r="D92" s="9">
        <v>1</v>
      </c>
      <c r="E92" s="6" t="s">
        <v>65</v>
      </c>
      <c r="F92" s="197"/>
      <c r="G92" s="239"/>
      <c r="H92" s="205"/>
      <c r="I92" t="s">
        <v>68</v>
      </c>
      <c r="L92" s="211" t="s">
        <v>78</v>
      </c>
      <c r="M92" s="256"/>
      <c r="N92" s="53">
        <v>4</v>
      </c>
      <c r="O92" s="53">
        <v>2</v>
      </c>
      <c r="P92" s="254">
        <v>2</v>
      </c>
      <c r="Q92" s="255"/>
      <c r="R92" s="19">
        <v>8</v>
      </c>
    </row>
    <row r="93" spans="1:43">
      <c r="B93" s="197" t="s">
        <v>62</v>
      </c>
      <c r="C93" s="198"/>
      <c r="D93" s="9">
        <v>0</v>
      </c>
      <c r="E93" s="6" t="s">
        <v>64</v>
      </c>
      <c r="F93" s="197" t="s">
        <v>67</v>
      </c>
      <c r="G93" s="239">
        <v>2</v>
      </c>
      <c r="H93" s="205" t="s">
        <v>64</v>
      </c>
    </row>
    <row r="94" spans="1:43">
      <c r="B94" s="197" t="s">
        <v>63</v>
      </c>
      <c r="C94" s="198"/>
      <c r="D94" s="11">
        <v>1</v>
      </c>
      <c r="E94" s="15" t="s">
        <v>65</v>
      </c>
      <c r="F94" s="252"/>
      <c r="G94" s="242"/>
      <c r="H94" s="253"/>
      <c r="I94" t="s">
        <v>68</v>
      </c>
    </row>
    <row r="97" spans="3:11">
      <c r="D97" t="s">
        <v>84</v>
      </c>
    </row>
    <row r="98" spans="3:11">
      <c r="C98" s="309" t="s">
        <v>83</v>
      </c>
      <c r="D98" s="282" t="s">
        <v>86</v>
      </c>
      <c r="E98" s="282"/>
      <c r="F98" s="282" t="s">
        <v>85</v>
      </c>
      <c r="G98" s="282"/>
      <c r="H98" s="282"/>
      <c r="I98" s="282"/>
      <c r="J98" s="282"/>
      <c r="K98" s="312"/>
    </row>
    <row r="99" spans="3:11">
      <c r="C99" s="310"/>
      <c r="D99" s="308" t="s">
        <v>73</v>
      </c>
      <c r="E99" s="308"/>
      <c r="F99" s="306" t="s">
        <v>169</v>
      </c>
      <c r="G99" s="306"/>
      <c r="H99" s="306"/>
      <c r="I99" s="306"/>
      <c r="J99" s="306"/>
      <c r="K99" s="307"/>
    </row>
    <row r="100" spans="3:11">
      <c r="C100" s="310"/>
      <c r="D100" s="308" t="s">
        <v>87</v>
      </c>
      <c r="E100" s="308"/>
      <c r="F100" s="306" t="s">
        <v>88</v>
      </c>
      <c r="G100" s="306"/>
      <c r="H100" s="306"/>
      <c r="I100" s="306"/>
      <c r="J100" s="306"/>
      <c r="K100" s="307"/>
    </row>
    <row r="101" spans="3:11">
      <c r="C101" s="310"/>
      <c r="D101" s="308"/>
      <c r="E101" s="308"/>
      <c r="F101" s="306"/>
      <c r="G101" s="306"/>
      <c r="H101" s="306"/>
      <c r="I101" s="306"/>
      <c r="J101" s="306"/>
      <c r="K101" s="307"/>
    </row>
    <row r="102" spans="3:11">
      <c r="C102" s="310"/>
      <c r="D102" s="308"/>
      <c r="E102" s="308"/>
      <c r="F102" s="306"/>
      <c r="G102" s="306"/>
      <c r="H102" s="306"/>
      <c r="I102" s="306"/>
      <c r="J102" s="306"/>
      <c r="K102" s="307"/>
    </row>
    <row r="103" spans="3:11">
      <c r="C103" s="310"/>
      <c r="D103" s="308"/>
      <c r="E103" s="308"/>
      <c r="F103" s="306"/>
      <c r="G103" s="306"/>
      <c r="H103" s="306"/>
      <c r="I103" s="306"/>
      <c r="J103" s="306"/>
      <c r="K103" s="307"/>
    </row>
    <row r="104" spans="3:11">
      <c r="C104" s="311"/>
      <c r="D104" s="313"/>
      <c r="E104" s="313"/>
      <c r="F104" s="314"/>
      <c r="G104" s="314"/>
      <c r="H104" s="314"/>
      <c r="I104" s="314"/>
      <c r="J104" s="314"/>
      <c r="K104" s="315"/>
    </row>
  </sheetData>
  <mergeCells count="215">
    <mergeCell ref="L47:M47"/>
    <mergeCell ref="P47:Q47"/>
    <mergeCell ref="F48:F49"/>
    <mergeCell ref="G48:G49"/>
    <mergeCell ref="H48:H49"/>
    <mergeCell ref="N50:O51"/>
    <mergeCell ref="D33:K33"/>
    <mergeCell ref="X33:AE33"/>
    <mergeCell ref="L23:W23"/>
    <mergeCell ref="L28:W28"/>
    <mergeCell ref="L46:M46"/>
    <mergeCell ref="P46:Q46"/>
    <mergeCell ref="V39:W39"/>
    <mergeCell ref="D23:K23"/>
    <mergeCell ref="X23:AE23"/>
    <mergeCell ref="D28:K28"/>
    <mergeCell ref="X28:AE28"/>
    <mergeCell ref="L24:M24"/>
    <mergeCell ref="N24:O24"/>
    <mergeCell ref="B8:C8"/>
    <mergeCell ref="D8:I8"/>
    <mergeCell ref="B9:C9"/>
    <mergeCell ref="D9:I9"/>
    <mergeCell ref="B11:C11"/>
    <mergeCell ref="D11:I11"/>
    <mergeCell ref="B10:C10"/>
    <mergeCell ref="D10:I10"/>
    <mergeCell ref="B20:C20"/>
    <mergeCell ref="B21:C21"/>
    <mergeCell ref="B25:C25"/>
    <mergeCell ref="B26:C26"/>
    <mergeCell ref="B24:C24"/>
    <mergeCell ref="B3:Y3"/>
    <mergeCell ref="B5:C5"/>
    <mergeCell ref="E5:I5"/>
    <mergeCell ref="B6:C6"/>
    <mergeCell ref="D6:I6"/>
    <mergeCell ref="P19:Q19"/>
    <mergeCell ref="R19:S19"/>
    <mergeCell ref="X18:AE18"/>
    <mergeCell ref="B17:C17"/>
    <mergeCell ref="D18:K18"/>
    <mergeCell ref="B19:C19"/>
    <mergeCell ref="L19:M19"/>
    <mergeCell ref="N19:O19"/>
    <mergeCell ref="L18:W18"/>
    <mergeCell ref="T19:U19"/>
    <mergeCell ref="V19:W19"/>
    <mergeCell ref="B7:C7"/>
    <mergeCell ref="D7:I7"/>
    <mergeCell ref="P24:Q24"/>
    <mergeCell ref="R24:S24"/>
    <mergeCell ref="B40:C40"/>
    <mergeCell ref="B41:C41"/>
    <mergeCell ref="B39:C39"/>
    <mergeCell ref="D38:K38"/>
    <mergeCell ref="B30:C30"/>
    <mergeCell ref="B35:C35"/>
    <mergeCell ref="B36:C36"/>
    <mergeCell ref="B34:C34"/>
    <mergeCell ref="B46:C46"/>
    <mergeCell ref="F46:F47"/>
    <mergeCell ref="G46:G47"/>
    <mergeCell ref="H46:H47"/>
    <mergeCell ref="B47:C47"/>
    <mergeCell ref="B31:C31"/>
    <mergeCell ref="B49:C49"/>
    <mergeCell ref="C53:C59"/>
    <mergeCell ref="D53:E53"/>
    <mergeCell ref="F53:K53"/>
    <mergeCell ref="D54:E54"/>
    <mergeCell ref="B48:C48"/>
    <mergeCell ref="F54:K54"/>
    <mergeCell ref="D55:E55"/>
    <mergeCell ref="D59:E59"/>
    <mergeCell ref="F59:K59"/>
    <mergeCell ref="B69:C69"/>
    <mergeCell ref="D69:I69"/>
    <mergeCell ref="B78:C78"/>
    <mergeCell ref="B79:C79"/>
    <mergeCell ref="B84:C84"/>
    <mergeCell ref="N77:O77"/>
    <mergeCell ref="P77:Q77"/>
    <mergeCell ref="R77:S77"/>
    <mergeCell ref="B70:C70"/>
    <mergeCell ref="D70:I70"/>
    <mergeCell ref="B71:C71"/>
    <mergeCell ref="D71:I71"/>
    <mergeCell ref="D76:K76"/>
    <mergeCell ref="B77:C77"/>
    <mergeCell ref="L77:M77"/>
    <mergeCell ref="B83:C83"/>
    <mergeCell ref="D81:K81"/>
    <mergeCell ref="B82:C82"/>
    <mergeCell ref="P92:Q92"/>
    <mergeCell ref="B91:C91"/>
    <mergeCell ref="F91:F92"/>
    <mergeCell ref="G91:G92"/>
    <mergeCell ref="H91:H92"/>
    <mergeCell ref="B93:C93"/>
    <mergeCell ref="F93:F94"/>
    <mergeCell ref="G93:G94"/>
    <mergeCell ref="H93:H94"/>
    <mergeCell ref="B94:C94"/>
    <mergeCell ref="L91:M91"/>
    <mergeCell ref="P91:Q91"/>
    <mergeCell ref="L92:M92"/>
    <mergeCell ref="T24:U24"/>
    <mergeCell ref="V24:W24"/>
    <mergeCell ref="AH39:AI39"/>
    <mergeCell ref="AJ39:AK39"/>
    <mergeCell ref="AL39:AM39"/>
    <mergeCell ref="P39:Q39"/>
    <mergeCell ref="R39:S39"/>
    <mergeCell ref="T39:U39"/>
    <mergeCell ref="C98:C104"/>
    <mergeCell ref="D98:E98"/>
    <mergeCell ref="F98:K98"/>
    <mergeCell ref="D99:E99"/>
    <mergeCell ref="F99:K99"/>
    <mergeCell ref="D100:E100"/>
    <mergeCell ref="F100:K100"/>
    <mergeCell ref="D101:E101"/>
    <mergeCell ref="F101:K101"/>
    <mergeCell ref="D102:E102"/>
    <mergeCell ref="F102:K102"/>
    <mergeCell ref="D103:E103"/>
    <mergeCell ref="F103:K103"/>
    <mergeCell ref="D104:E104"/>
    <mergeCell ref="F104:K104"/>
    <mergeCell ref="B92:C92"/>
    <mergeCell ref="B63:L63"/>
    <mergeCell ref="B65:C65"/>
    <mergeCell ref="E65:I65"/>
    <mergeCell ref="F55:K55"/>
    <mergeCell ref="B66:C66"/>
    <mergeCell ref="D66:I66"/>
    <mergeCell ref="D56:E56"/>
    <mergeCell ref="F56:K56"/>
    <mergeCell ref="D57:E57"/>
    <mergeCell ref="F57:K57"/>
    <mergeCell ref="D58:E58"/>
    <mergeCell ref="F58:K58"/>
    <mergeCell ref="B67:C67"/>
    <mergeCell ref="D67:I67"/>
    <mergeCell ref="B68:C68"/>
    <mergeCell ref="D68:I68"/>
    <mergeCell ref="B29:C29"/>
    <mergeCell ref="L29:M29"/>
    <mergeCell ref="N29:O29"/>
    <mergeCell ref="AH29:AI29"/>
    <mergeCell ref="P29:Q29"/>
    <mergeCell ref="R29:S29"/>
    <mergeCell ref="T29:U29"/>
    <mergeCell ref="V29:W29"/>
    <mergeCell ref="L38:W38"/>
    <mergeCell ref="AF38:AQ38"/>
    <mergeCell ref="AJ29:AK29"/>
    <mergeCell ref="AL34:AM34"/>
    <mergeCell ref="L34:M34"/>
    <mergeCell ref="N34:O34"/>
    <mergeCell ref="AL29:AM29"/>
    <mergeCell ref="AF29:AG29"/>
    <mergeCell ref="R34:S34"/>
    <mergeCell ref="AJ34:AK34"/>
    <mergeCell ref="X38:AE38"/>
    <mergeCell ref="AH34:AI34"/>
    <mergeCell ref="X76:AE76"/>
    <mergeCell ref="X81:AE81"/>
    <mergeCell ref="AJ77:AK77"/>
    <mergeCell ref="AF82:AG82"/>
    <mergeCell ref="AH77:AI77"/>
    <mergeCell ref="L81:S81"/>
    <mergeCell ref="AF81:AM81"/>
    <mergeCell ref="AJ82:AK82"/>
    <mergeCell ref="AL82:AM82"/>
    <mergeCell ref="R82:S82"/>
    <mergeCell ref="L82:M82"/>
    <mergeCell ref="N82:O82"/>
    <mergeCell ref="P82:Q82"/>
    <mergeCell ref="L76:S76"/>
    <mergeCell ref="AF76:AM76"/>
    <mergeCell ref="AL77:AM77"/>
    <mergeCell ref="AF77:AG77"/>
    <mergeCell ref="AH82:AI82"/>
    <mergeCell ref="AF18:AQ18"/>
    <mergeCell ref="AN19:AO19"/>
    <mergeCell ref="AP19:AQ19"/>
    <mergeCell ref="AF19:AG19"/>
    <mergeCell ref="AH19:AI19"/>
    <mergeCell ref="AL19:AM19"/>
    <mergeCell ref="AJ19:AK19"/>
    <mergeCell ref="AN34:AO34"/>
    <mergeCell ref="AP34:AQ34"/>
    <mergeCell ref="AF23:AQ23"/>
    <mergeCell ref="AN24:AO24"/>
    <mergeCell ref="AP24:AQ24"/>
    <mergeCell ref="AF28:AQ28"/>
    <mergeCell ref="AH24:AI24"/>
    <mergeCell ref="AJ24:AK24"/>
    <mergeCell ref="AL24:AM24"/>
    <mergeCell ref="AF24:AG24"/>
    <mergeCell ref="AN39:AO39"/>
    <mergeCell ref="AP39:AQ39"/>
    <mergeCell ref="AN29:AO29"/>
    <mergeCell ref="AP29:AQ29"/>
    <mergeCell ref="L33:W33"/>
    <mergeCell ref="AF33:AQ33"/>
    <mergeCell ref="T34:U34"/>
    <mergeCell ref="V34:W34"/>
    <mergeCell ref="P34:Q34"/>
    <mergeCell ref="AF34:AG34"/>
    <mergeCell ref="AF39:AG39"/>
    <mergeCell ref="L39:M39"/>
    <mergeCell ref="N39:O39"/>
  </mergeCells>
  <phoneticPr fontId="17"/>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50"/>
  </sheetPr>
  <dimension ref="A1:W135"/>
  <sheetViews>
    <sheetView zoomScale="75" zoomScaleNormal="75" workbookViewId="0">
      <selection activeCell="I6" sqref="I6"/>
    </sheetView>
  </sheetViews>
  <sheetFormatPr defaultRowHeight="13"/>
  <cols>
    <col min="1" max="1" width="17.08984375" customWidth="1"/>
    <col min="2" max="2" width="12.453125" style="5" customWidth="1"/>
    <col min="3" max="3" width="4.453125" style="5" customWidth="1"/>
    <col min="4" max="4" width="5.36328125" style="5" customWidth="1"/>
    <col min="5" max="5" width="12.453125" style="5" customWidth="1"/>
    <col min="6" max="6" width="4.453125" style="5" customWidth="1"/>
    <col min="7" max="7" width="5.36328125" style="5" customWidth="1"/>
    <col min="8" max="8" width="5.90625" style="5" customWidth="1"/>
    <col min="10" max="10" width="17.08984375" customWidth="1"/>
    <col min="11" max="11" width="12.453125" style="5" customWidth="1"/>
    <col min="12" max="12" width="4.453125" style="5" customWidth="1"/>
    <col min="13" max="13" width="5.36328125" style="5" customWidth="1"/>
    <col min="14" max="14" width="12.453125" style="5" customWidth="1"/>
    <col min="15" max="15" width="4.453125" style="5" customWidth="1"/>
    <col min="16" max="16" width="5.36328125" style="5" customWidth="1"/>
    <col min="17" max="17" width="6.36328125" style="5" customWidth="1"/>
  </cols>
  <sheetData>
    <row r="1" spans="1:23" ht="22.5" customHeight="1">
      <c r="A1" s="269" t="str">
        <f>県新人大会印刷シート!$A$1</f>
        <v>第42回愛知県中学生新人バドミントン大会申込書</v>
      </c>
      <c r="B1" s="269"/>
      <c r="C1" s="269"/>
      <c r="D1" s="269"/>
      <c r="E1" s="269"/>
      <c r="F1" s="269"/>
      <c r="G1" s="269"/>
      <c r="H1" s="269"/>
      <c r="I1" s="269"/>
      <c r="J1" s="269"/>
      <c r="K1" s="269"/>
      <c r="L1" s="269"/>
      <c r="M1" s="269"/>
      <c r="N1" s="269"/>
      <c r="O1" s="269"/>
      <c r="P1" s="269"/>
      <c r="Q1" s="269"/>
    </row>
    <row r="2" spans="1:23" ht="22.5" customHeight="1">
      <c r="A2" s="139">
        <f>クラブチーム用入力シート!D5</f>
        <v>0</v>
      </c>
      <c r="N2" s="54" t="s">
        <v>222</v>
      </c>
      <c r="O2" s="89"/>
      <c r="P2" s="88" t="s">
        <v>221</v>
      </c>
      <c r="Q2" s="5">
        <v>1</v>
      </c>
      <c r="R2" s="90" t="s">
        <v>223</v>
      </c>
    </row>
    <row r="3" spans="1:23" ht="22.5" customHeight="1">
      <c r="A3" s="281" t="s">
        <v>212</v>
      </c>
      <c r="B3" s="282"/>
      <c r="C3" s="270" t="e">
        <f>クラブチーム用入力シート!D6</f>
        <v>#N/A</v>
      </c>
      <c r="D3" s="271"/>
      <c r="E3" s="271"/>
      <c r="F3" s="271"/>
      <c r="G3" s="271"/>
      <c r="H3" s="271"/>
      <c r="I3" s="271"/>
      <c r="J3" s="271"/>
      <c r="K3" s="271"/>
      <c r="L3" s="271"/>
      <c r="M3" s="271"/>
      <c r="N3" s="271"/>
      <c r="O3" s="271"/>
      <c r="P3" s="271"/>
      <c r="Q3" s="272"/>
      <c r="R3" s="21"/>
    </row>
    <row r="4" spans="1:23" ht="22.5" customHeight="1">
      <c r="A4" s="200" t="s">
        <v>213</v>
      </c>
      <c r="B4" s="277"/>
      <c r="C4" s="278">
        <f>クラブチーム用入力シート!D7</f>
        <v>0</v>
      </c>
      <c r="D4" s="279"/>
      <c r="E4" s="279"/>
      <c r="F4" s="279"/>
      <c r="G4" s="279"/>
      <c r="H4" s="279"/>
      <c r="I4" s="279"/>
      <c r="J4" s="279"/>
      <c r="K4" s="279"/>
      <c r="L4" s="279"/>
      <c r="M4" s="279"/>
      <c r="N4" s="279"/>
      <c r="O4" s="279"/>
      <c r="P4" s="279"/>
      <c r="Q4" s="280"/>
      <c r="R4" s="21"/>
    </row>
    <row r="5" spans="1:23" ht="22.5" customHeight="1">
      <c r="A5" s="292" t="s">
        <v>140</v>
      </c>
      <c r="B5" s="273"/>
      <c r="C5" s="287">
        <f>クラブチーム用入力シート!D8</f>
        <v>0</v>
      </c>
      <c r="D5" s="288"/>
      <c r="E5" s="288"/>
      <c r="F5" s="79"/>
      <c r="G5" s="81" t="s">
        <v>192</v>
      </c>
      <c r="H5" s="80"/>
      <c r="I5" s="273" t="s">
        <v>193</v>
      </c>
      <c r="J5" s="273"/>
      <c r="K5" s="274">
        <f>クラブチーム用入力シート!D9</f>
        <v>0</v>
      </c>
      <c r="L5" s="274"/>
      <c r="M5" s="274"/>
      <c r="N5" s="274"/>
      <c r="O5" s="274"/>
      <c r="P5" s="275"/>
      <c r="Q5" s="276"/>
      <c r="R5" s="21"/>
      <c r="S5" s="289" t="s">
        <v>218</v>
      </c>
      <c r="T5" s="289"/>
      <c r="U5" s="289"/>
      <c r="V5" s="289"/>
      <c r="W5" s="289"/>
    </row>
    <row r="6" spans="1:23" ht="22.5" customHeight="1">
      <c r="S6" s="289"/>
      <c r="T6" s="289"/>
      <c r="U6" s="289"/>
      <c r="V6" s="289"/>
      <c r="W6" s="289"/>
    </row>
    <row r="7" spans="1:23" ht="22.5" customHeight="1">
      <c r="A7" s="296" t="s">
        <v>141</v>
      </c>
      <c r="B7" s="297"/>
      <c r="C7" s="293">
        <f>クラブチーム用入力シート!D10</f>
        <v>0</v>
      </c>
      <c r="D7" s="293"/>
      <c r="E7" s="293"/>
      <c r="F7" s="293"/>
      <c r="G7" s="294"/>
      <c r="H7" s="295"/>
      <c r="J7" s="296" t="s">
        <v>141</v>
      </c>
      <c r="K7" s="297"/>
      <c r="L7" s="293">
        <f>クラブチーム用入力シート!D11</f>
        <v>0</v>
      </c>
      <c r="M7" s="293"/>
      <c r="N7" s="293"/>
      <c r="O7" s="293"/>
      <c r="P7" s="294"/>
      <c r="Q7" s="295"/>
      <c r="R7" s="21"/>
      <c r="S7" s="289"/>
      <c r="T7" s="289"/>
      <c r="U7" s="289"/>
      <c r="V7" s="289"/>
      <c r="W7" s="289"/>
    </row>
    <row r="8" spans="1:23" ht="22.5" customHeight="1">
      <c r="A8" s="325" t="s">
        <v>215</v>
      </c>
      <c r="B8" s="326"/>
      <c r="C8" s="327">
        <f>クラブチーム用入力シート!B18</f>
        <v>0</v>
      </c>
      <c r="D8" s="328"/>
      <c r="E8" s="328"/>
      <c r="F8" s="328"/>
      <c r="G8" s="329" t="s">
        <v>200</v>
      </c>
      <c r="H8" s="330"/>
      <c r="J8" s="325" t="s">
        <v>215</v>
      </c>
      <c r="K8" s="326"/>
      <c r="L8" s="327">
        <f>クラブチーム用入力シート!B18</f>
        <v>0</v>
      </c>
      <c r="M8" s="328"/>
      <c r="N8" s="328"/>
      <c r="O8" s="328"/>
      <c r="P8" s="329" t="s">
        <v>200</v>
      </c>
      <c r="Q8" s="330"/>
      <c r="R8" s="21"/>
      <c r="S8" s="289"/>
      <c r="T8" s="289"/>
      <c r="U8" s="289"/>
      <c r="V8" s="289"/>
      <c r="W8" s="289"/>
    </row>
    <row r="9" spans="1:23" ht="22.5" customHeight="1" thickBot="1">
      <c r="A9" s="160" t="s">
        <v>142</v>
      </c>
      <c r="B9" s="161" t="s">
        <v>149</v>
      </c>
      <c r="C9" s="161" t="s">
        <v>147</v>
      </c>
      <c r="D9" s="137" t="s">
        <v>191</v>
      </c>
      <c r="E9" s="118" t="s">
        <v>150</v>
      </c>
      <c r="F9" s="118" t="s">
        <v>147</v>
      </c>
      <c r="G9" s="138" t="s">
        <v>191</v>
      </c>
      <c r="H9" s="119" t="s">
        <v>148</v>
      </c>
      <c r="J9" s="160" t="s">
        <v>142</v>
      </c>
      <c r="K9" s="161" t="s">
        <v>149</v>
      </c>
      <c r="L9" s="161" t="s">
        <v>147</v>
      </c>
      <c r="M9" s="137" t="s">
        <v>191</v>
      </c>
      <c r="N9" s="161" t="s">
        <v>150</v>
      </c>
      <c r="O9" s="161" t="s">
        <v>147</v>
      </c>
      <c r="P9" s="137" t="s">
        <v>191</v>
      </c>
      <c r="Q9" s="39" t="s">
        <v>148</v>
      </c>
    </row>
    <row r="10" spans="1:23" ht="22.5" customHeight="1">
      <c r="A10" s="34" t="s">
        <v>143</v>
      </c>
      <c r="B10" s="129">
        <f>クラブチーム用入力シート!H20</f>
        <v>0</v>
      </c>
      <c r="C10" s="129">
        <f>クラブチーム用入力シート!H21</f>
        <v>0</v>
      </c>
      <c r="D10" s="136"/>
      <c r="E10" s="121">
        <f>クラブチーム用入力シート!D20</f>
        <v>0</v>
      </c>
      <c r="F10" s="122">
        <f>クラブチーム用入力シート!D21</f>
        <v>0</v>
      </c>
      <c r="G10" s="122"/>
      <c r="H10" s="166" t="s">
        <v>263</v>
      </c>
      <c r="J10" s="34" t="s">
        <v>155</v>
      </c>
      <c r="K10" s="35">
        <f>クラブチーム用入力シート!AB20</f>
        <v>0</v>
      </c>
      <c r="L10" s="35">
        <f>クラブチーム用入力シート!AB21</f>
        <v>0</v>
      </c>
      <c r="M10" s="35"/>
      <c r="N10" s="121">
        <f>クラブチーム用入力シート!X20</f>
        <v>0</v>
      </c>
      <c r="O10" s="122">
        <f>クラブチーム用入力シート!X21</f>
        <v>0</v>
      </c>
      <c r="P10" s="122"/>
      <c r="Q10" s="166" t="s">
        <v>263</v>
      </c>
    </row>
    <row r="11" spans="1:23" ht="22.5" customHeight="1">
      <c r="A11" s="30" t="s">
        <v>144</v>
      </c>
      <c r="B11" s="124">
        <f>クラブチーム用入力シート!I20</f>
        <v>0</v>
      </c>
      <c r="C11" s="124">
        <f>クラブチーム用入力シート!I21</f>
        <v>0</v>
      </c>
      <c r="D11" s="132"/>
      <c r="E11" s="123">
        <f>クラブチーム用入力シート!E20</f>
        <v>0</v>
      </c>
      <c r="F11" s="124">
        <f>クラブチーム用入力シート!E21</f>
        <v>0</v>
      </c>
      <c r="G11" s="124"/>
      <c r="H11" s="131" t="s">
        <v>263</v>
      </c>
      <c r="J11" s="30" t="s">
        <v>156</v>
      </c>
      <c r="K11" s="25">
        <f>クラブチーム用入力シート!AC20</f>
        <v>0</v>
      </c>
      <c r="L11" s="25">
        <f>クラブチーム用入力シート!AC21</f>
        <v>0</v>
      </c>
      <c r="M11" s="25"/>
      <c r="N11" s="123">
        <f>クラブチーム用入力シート!Y20</f>
        <v>0</v>
      </c>
      <c r="O11" s="124">
        <f>クラブチーム用入力シート!Y21</f>
        <v>0</v>
      </c>
      <c r="P11" s="124"/>
      <c r="Q11" s="131" t="s">
        <v>263</v>
      </c>
    </row>
    <row r="12" spans="1:23" ht="22.5" customHeight="1">
      <c r="A12" s="30" t="s">
        <v>145</v>
      </c>
      <c r="B12" s="124">
        <f>クラブチーム用入力シート!J20</f>
        <v>0</v>
      </c>
      <c r="C12" s="124">
        <f>クラブチーム用入力シート!J21</f>
        <v>0</v>
      </c>
      <c r="D12" s="132"/>
      <c r="E12" s="123">
        <f>クラブチーム用入力シート!F20</f>
        <v>0</v>
      </c>
      <c r="F12" s="124">
        <f>クラブチーム用入力シート!F21</f>
        <v>0</v>
      </c>
      <c r="G12" s="124"/>
      <c r="H12" s="131" t="s">
        <v>263</v>
      </c>
      <c r="J12" s="30" t="s">
        <v>157</v>
      </c>
      <c r="K12" s="25">
        <f>クラブチーム用入力シート!AD20</f>
        <v>0</v>
      </c>
      <c r="L12" s="25">
        <f>クラブチーム用入力シート!AD21</f>
        <v>0</v>
      </c>
      <c r="M12" s="25"/>
      <c r="N12" s="123">
        <f>クラブチーム用入力シート!Z20</f>
        <v>0</v>
      </c>
      <c r="O12" s="124">
        <f>クラブチーム用入力シート!Z21</f>
        <v>0</v>
      </c>
      <c r="P12" s="124"/>
      <c r="Q12" s="131" t="s">
        <v>263</v>
      </c>
    </row>
    <row r="13" spans="1:23" ht="22.5" customHeight="1" thickBot="1">
      <c r="A13" s="30" t="s">
        <v>146</v>
      </c>
      <c r="B13" s="124">
        <f>クラブチーム用入力シート!K20</f>
        <v>0</v>
      </c>
      <c r="C13" s="124">
        <f>クラブチーム用入力シート!K21</f>
        <v>0</v>
      </c>
      <c r="D13" s="132"/>
      <c r="E13" s="126">
        <f>クラブチーム用入力シート!G20</f>
        <v>0</v>
      </c>
      <c r="F13" s="127">
        <f>クラブチーム用入力シート!G21</f>
        <v>0</v>
      </c>
      <c r="G13" s="127"/>
      <c r="H13" s="167" t="s">
        <v>263</v>
      </c>
      <c r="J13" s="30" t="s">
        <v>158</v>
      </c>
      <c r="K13" s="25">
        <f>クラブチーム用入力シート!AE20</f>
        <v>0</v>
      </c>
      <c r="L13" s="25">
        <f>クラブチーム用入力シート!AE21</f>
        <v>0</v>
      </c>
      <c r="M13" s="25"/>
      <c r="N13" s="126">
        <f>クラブチーム用入力シート!AA20</f>
        <v>0</v>
      </c>
      <c r="O13" s="127">
        <f>クラブチーム用入力シート!AA21</f>
        <v>0</v>
      </c>
      <c r="P13" s="127"/>
      <c r="Q13" s="167" t="s">
        <v>263</v>
      </c>
    </row>
    <row r="14" spans="1:23" ht="22.5" customHeight="1">
      <c r="A14" s="30" t="s">
        <v>151</v>
      </c>
      <c r="B14" s="124">
        <f>クラブチーム用入力シート!L20</f>
        <v>0</v>
      </c>
      <c r="C14" s="124">
        <f>クラブチーム用入力シート!L21</f>
        <v>0</v>
      </c>
      <c r="D14" s="124"/>
      <c r="E14" s="129">
        <f>クラブチーム用入力シート!M20</f>
        <v>0</v>
      </c>
      <c r="F14" s="129">
        <f>クラブチーム用入力シート!M21</f>
        <v>0</v>
      </c>
      <c r="G14" s="136"/>
      <c r="H14" s="130"/>
      <c r="J14" s="30" t="s">
        <v>159</v>
      </c>
      <c r="K14" s="25">
        <f>クラブチーム用入力シート!AF20</f>
        <v>0</v>
      </c>
      <c r="L14" s="25">
        <f>クラブチーム用入力シート!AF21</f>
        <v>0</v>
      </c>
      <c r="M14" s="25"/>
      <c r="N14" s="25">
        <f>クラブチーム用入力シート!AG20</f>
        <v>0</v>
      </c>
      <c r="O14" s="25">
        <f>クラブチーム用入力シート!AG21</f>
        <v>0</v>
      </c>
      <c r="P14" s="75"/>
      <c r="Q14" s="29"/>
    </row>
    <row r="15" spans="1:23" ht="22.5" customHeight="1">
      <c r="A15" s="30" t="s">
        <v>152</v>
      </c>
      <c r="B15" s="124">
        <f>クラブチーム用入力シート!N20</f>
        <v>0</v>
      </c>
      <c r="C15" s="124">
        <f>クラブチーム用入力シート!N21</f>
        <v>0</v>
      </c>
      <c r="D15" s="124"/>
      <c r="E15" s="124">
        <f>クラブチーム用入力シート!O20</f>
        <v>0</v>
      </c>
      <c r="F15" s="124">
        <f>クラブチーム用入力シート!O21</f>
        <v>0</v>
      </c>
      <c r="G15" s="132"/>
      <c r="H15" s="131"/>
      <c r="J15" s="30" t="s">
        <v>160</v>
      </c>
      <c r="K15" s="25">
        <f>クラブチーム用入力シート!AH20</f>
        <v>0</v>
      </c>
      <c r="L15" s="25">
        <f>クラブチーム用入力シート!AH21</f>
        <v>0</v>
      </c>
      <c r="M15" s="25"/>
      <c r="N15" s="25">
        <f>クラブチーム用入力シート!AI20</f>
        <v>0</v>
      </c>
      <c r="O15" s="25">
        <f>クラブチーム用入力シート!AI21</f>
        <v>0</v>
      </c>
      <c r="P15" s="75"/>
      <c r="Q15" s="29"/>
    </row>
    <row r="16" spans="1:23" ht="22.5" customHeight="1">
      <c r="A16" s="30" t="s">
        <v>153</v>
      </c>
      <c r="B16" s="124">
        <f>クラブチーム用入力シート!P20</f>
        <v>0</v>
      </c>
      <c r="C16" s="124">
        <f>クラブチーム用入力シート!P21</f>
        <v>0</v>
      </c>
      <c r="D16" s="124"/>
      <c r="E16" s="124">
        <f>クラブチーム用入力シート!Q20</f>
        <v>0</v>
      </c>
      <c r="F16" s="124">
        <f>クラブチーム用入力シート!Q21</f>
        <v>0</v>
      </c>
      <c r="G16" s="132"/>
      <c r="H16" s="131"/>
      <c r="J16" s="30" t="s">
        <v>161</v>
      </c>
      <c r="K16" s="25">
        <f>クラブチーム用入力シート!AJ20</f>
        <v>0</v>
      </c>
      <c r="L16" s="25">
        <f>クラブチーム用入力シート!AJ21</f>
        <v>0</v>
      </c>
      <c r="M16" s="25"/>
      <c r="N16" s="25">
        <f>クラブチーム用入力シート!AK20</f>
        <v>0</v>
      </c>
      <c r="O16" s="25">
        <f>クラブチーム用入力シート!AK21</f>
        <v>0</v>
      </c>
      <c r="P16" s="75"/>
      <c r="Q16" s="29"/>
    </row>
    <row r="17" spans="1:22" ht="22.5" customHeight="1">
      <c r="A17" s="30" t="s">
        <v>154</v>
      </c>
      <c r="B17" s="124">
        <f>クラブチーム用入力シート!R20</f>
        <v>0</v>
      </c>
      <c r="C17" s="124">
        <f>クラブチーム用入力シート!R21</f>
        <v>0</v>
      </c>
      <c r="D17" s="124"/>
      <c r="E17" s="124">
        <f>クラブチーム用入力シート!S20</f>
        <v>0</v>
      </c>
      <c r="F17" s="124">
        <f>クラブチーム用入力シート!S21</f>
        <v>0</v>
      </c>
      <c r="G17" s="132"/>
      <c r="H17" s="131"/>
      <c r="J17" s="30" t="s">
        <v>162</v>
      </c>
      <c r="K17" s="25">
        <f>クラブチーム用入力シート!AL20</f>
        <v>0</v>
      </c>
      <c r="L17" s="25">
        <f>クラブチーム用入力シート!AL21</f>
        <v>0</v>
      </c>
      <c r="M17" s="25"/>
      <c r="N17" s="25">
        <f>クラブチーム用入力シート!AM20</f>
        <v>0</v>
      </c>
      <c r="O17" s="25">
        <f>クラブチーム用入力シート!AM21</f>
        <v>0</v>
      </c>
      <c r="P17" s="75"/>
      <c r="Q17" s="29"/>
    </row>
    <row r="18" spans="1:22" ht="22.5" customHeight="1">
      <c r="A18" s="30" t="s">
        <v>269</v>
      </c>
      <c r="B18" s="124">
        <f>クラブチーム用入力シート!T20</f>
        <v>0</v>
      </c>
      <c r="C18" s="124">
        <f>クラブチーム用入力シート!T21</f>
        <v>0</v>
      </c>
      <c r="D18" s="124"/>
      <c r="E18" s="124">
        <f>クラブチーム用入力シート!U20</f>
        <v>0</v>
      </c>
      <c r="F18" s="124">
        <f>クラブチーム用入力シート!U21</f>
        <v>0</v>
      </c>
      <c r="G18" s="132"/>
      <c r="H18" s="131"/>
      <c r="J18" s="30" t="s">
        <v>271</v>
      </c>
      <c r="K18" s="25">
        <f>クラブチーム用入力シート!AN20</f>
        <v>0</v>
      </c>
      <c r="L18" s="25">
        <f>クラブチーム用入力シート!AN21</f>
        <v>0</v>
      </c>
      <c r="M18" s="25"/>
      <c r="N18" s="25">
        <f>クラブチーム用入力シート!AO20</f>
        <v>0</v>
      </c>
      <c r="O18" s="25">
        <f>クラブチーム用入力シート!AO21</f>
        <v>0</v>
      </c>
      <c r="P18" s="75"/>
      <c r="Q18" s="29"/>
    </row>
    <row r="19" spans="1:22" ht="22.5" customHeight="1">
      <c r="A19" s="31" t="s">
        <v>270</v>
      </c>
      <c r="B19" s="133">
        <f>クラブチーム用入力シート!V20</f>
        <v>0</v>
      </c>
      <c r="C19" s="133">
        <f>クラブチーム用入力シート!V21</f>
        <v>0</v>
      </c>
      <c r="D19" s="133"/>
      <c r="E19" s="133">
        <f>クラブチーム用入力シート!W20</f>
        <v>0</v>
      </c>
      <c r="F19" s="133">
        <f>クラブチーム用入力シート!W21</f>
        <v>0</v>
      </c>
      <c r="G19" s="134"/>
      <c r="H19" s="135"/>
      <c r="J19" s="31" t="s">
        <v>272</v>
      </c>
      <c r="K19" s="32">
        <f>クラブチーム用入力シート!AP20</f>
        <v>0</v>
      </c>
      <c r="L19" s="32">
        <f>クラブチーム用入力シート!AP21</f>
        <v>0</v>
      </c>
      <c r="M19" s="32"/>
      <c r="N19" s="32">
        <f>クラブチーム用入力シート!AQ20</f>
        <v>0</v>
      </c>
      <c r="O19" s="32">
        <f>クラブチーム用入力シート!AQ21</f>
        <v>0</v>
      </c>
      <c r="P19" s="76"/>
      <c r="Q19" s="33"/>
    </row>
    <row r="20" spans="1:22" ht="22.5" customHeight="1"/>
    <row r="21" spans="1:22" ht="22.5" customHeight="1">
      <c r="H21" s="290" t="s">
        <v>219</v>
      </c>
      <c r="I21" s="324"/>
      <c r="J21" s="324"/>
      <c r="K21" s="324"/>
      <c r="L21" s="324"/>
      <c r="M21" s="324"/>
      <c r="N21" s="324"/>
      <c r="O21" s="324"/>
      <c r="P21" s="324"/>
    </row>
    <row r="22" spans="1:22" ht="22.5" customHeight="1">
      <c r="A22" s="43" t="s">
        <v>220</v>
      </c>
      <c r="B22" s="50" t="s">
        <v>176</v>
      </c>
      <c r="C22" s="44"/>
      <c r="D22" s="46"/>
      <c r="E22" s="45" t="s">
        <v>171</v>
      </c>
      <c r="H22" s="324"/>
      <c r="I22" s="324"/>
      <c r="J22" s="324"/>
      <c r="K22" s="324"/>
      <c r="L22" s="324"/>
      <c r="M22" s="324"/>
      <c r="N22" s="324"/>
      <c r="O22" s="324"/>
      <c r="P22" s="324"/>
    </row>
    <row r="23" spans="1:22" ht="22.5" customHeight="1">
      <c r="A23" s="60" t="s">
        <v>295</v>
      </c>
      <c r="B23" s="69">
        <f>クラブチーム用入力シート!D46+クラブチーム用入力シート!D48</f>
        <v>0</v>
      </c>
      <c r="C23" s="62" t="s">
        <v>177</v>
      </c>
      <c r="D23" s="73"/>
      <c r="E23" s="28">
        <f>B23*1000</f>
        <v>0</v>
      </c>
      <c r="H23" s="141" t="s">
        <v>212</v>
      </c>
      <c r="I23" s="141"/>
      <c r="J23" s="291"/>
      <c r="K23" s="291"/>
      <c r="L23" s="291"/>
      <c r="M23" s="291"/>
      <c r="N23" s="291"/>
      <c r="O23" s="291"/>
      <c r="P23" s="55"/>
      <c r="R23" s="140"/>
      <c r="S23" s="140"/>
      <c r="T23" s="140"/>
      <c r="U23" s="140"/>
      <c r="V23" s="140"/>
    </row>
    <row r="24" spans="1:22" ht="22.5" customHeight="1">
      <c r="A24" s="61" t="s">
        <v>296</v>
      </c>
      <c r="B24" s="70">
        <f>クラブチーム用入力シート!D47+クラブチーム用入力シート!D49</f>
        <v>0</v>
      </c>
      <c r="C24" s="63" t="s">
        <v>178</v>
      </c>
      <c r="D24" s="74"/>
      <c r="E24" s="19">
        <f>B24*2000</f>
        <v>0</v>
      </c>
      <c r="H24" s="268" t="s">
        <v>216</v>
      </c>
      <c r="I24" s="268"/>
      <c r="J24" s="283"/>
      <c r="K24" s="283"/>
      <c r="L24" s="283"/>
      <c r="M24" s="283"/>
      <c r="N24" s="283"/>
      <c r="O24" s="283"/>
      <c r="P24" s="77"/>
      <c r="Q24" s="290"/>
      <c r="R24" s="333"/>
      <c r="S24" s="333"/>
      <c r="T24" s="333"/>
      <c r="U24" s="333"/>
      <c r="V24" s="72"/>
    </row>
    <row r="25" spans="1:22" ht="22.5" customHeight="1">
      <c r="A25" s="299" t="s">
        <v>173</v>
      </c>
      <c r="B25" s="300"/>
      <c r="C25" s="301"/>
      <c r="D25" s="59"/>
      <c r="E25" s="58">
        <f>E23+E24</f>
        <v>0</v>
      </c>
      <c r="H25" s="268"/>
      <c r="I25" s="268"/>
      <c r="J25" s="283"/>
      <c r="K25" s="283"/>
      <c r="L25" s="283"/>
      <c r="M25" s="283"/>
      <c r="N25" s="283"/>
      <c r="O25" s="283"/>
      <c r="P25" s="77"/>
      <c r="Q25" s="290"/>
      <c r="R25" s="333"/>
      <c r="S25" s="333"/>
      <c r="T25" s="333"/>
      <c r="U25" s="333"/>
      <c r="V25" s="72"/>
    </row>
    <row r="26" spans="1:22" ht="22.5" customHeight="1">
      <c r="A26" s="322" t="s">
        <v>217</v>
      </c>
      <c r="B26" s="322"/>
      <c r="C26" s="322"/>
      <c r="D26" s="322"/>
      <c r="E26" s="322"/>
      <c r="F26" s="87"/>
      <c r="G26" s="65"/>
      <c r="H26" s="65"/>
    </row>
    <row r="27" spans="1:22" ht="22.5" customHeight="1">
      <c r="A27" s="323"/>
      <c r="B27" s="323"/>
      <c r="C27" s="323"/>
      <c r="D27" s="323"/>
      <c r="E27" s="323"/>
      <c r="F27" s="87"/>
      <c r="G27" s="64"/>
      <c r="H27" s="64"/>
    </row>
    <row r="28" spans="1:22" ht="22.5" customHeight="1">
      <c r="A28" s="269" t="str">
        <f>県新人大会印刷シート!$A$1</f>
        <v>第42回愛知県中学生新人バドミントン大会申込書</v>
      </c>
      <c r="B28" s="269"/>
      <c r="C28" s="269"/>
      <c r="D28" s="269"/>
      <c r="E28" s="269"/>
      <c r="F28" s="269"/>
      <c r="G28" s="269"/>
      <c r="H28" s="269"/>
      <c r="I28" s="269"/>
      <c r="J28" s="269"/>
      <c r="K28" s="269"/>
      <c r="L28" s="269"/>
      <c r="M28" s="269"/>
      <c r="N28" s="269"/>
      <c r="O28" s="269"/>
      <c r="P28" s="269"/>
      <c r="Q28" s="269"/>
    </row>
    <row r="29" spans="1:22" ht="22.5" customHeight="1">
      <c r="N29" s="54" t="s">
        <v>222</v>
      </c>
      <c r="O29" s="91">
        <f>$O$2</f>
        <v>0</v>
      </c>
      <c r="P29" s="88" t="s">
        <v>221</v>
      </c>
      <c r="Q29" s="5">
        <v>2</v>
      </c>
    </row>
    <row r="30" spans="1:22" ht="22.5" customHeight="1">
      <c r="A30" s="281" t="s">
        <v>212</v>
      </c>
      <c r="B30" s="282"/>
      <c r="C30" s="270" t="e">
        <f>C3</f>
        <v>#N/A</v>
      </c>
      <c r="D30" s="271"/>
      <c r="E30" s="271"/>
      <c r="F30" s="271"/>
      <c r="G30" s="271"/>
      <c r="H30" s="271"/>
      <c r="I30" s="271"/>
      <c r="J30" s="271"/>
      <c r="K30" s="271"/>
      <c r="L30" s="271"/>
      <c r="M30" s="271"/>
      <c r="N30" s="271"/>
      <c r="O30" s="271"/>
      <c r="P30" s="271"/>
      <c r="Q30" s="272"/>
    </row>
    <row r="31" spans="1:22" ht="22.5" customHeight="1">
      <c r="A31" s="200" t="s">
        <v>213</v>
      </c>
      <c r="B31" s="277"/>
      <c r="C31" s="278">
        <f>C4</f>
        <v>0</v>
      </c>
      <c r="D31" s="279"/>
      <c r="E31" s="279"/>
      <c r="F31" s="279"/>
      <c r="G31" s="279"/>
      <c r="H31" s="279"/>
      <c r="I31" s="279"/>
      <c r="J31" s="279"/>
      <c r="K31" s="279"/>
      <c r="L31" s="279"/>
      <c r="M31" s="279"/>
      <c r="N31" s="279"/>
      <c r="O31" s="279"/>
      <c r="P31" s="279"/>
      <c r="Q31" s="280"/>
    </row>
    <row r="32" spans="1:22" ht="22.5" customHeight="1">
      <c r="A32" s="292" t="s">
        <v>140</v>
      </c>
      <c r="B32" s="273"/>
      <c r="C32" s="287">
        <f>C5</f>
        <v>0</v>
      </c>
      <c r="D32" s="288"/>
      <c r="E32" s="288"/>
      <c r="F32" s="79"/>
      <c r="G32" s="81" t="s">
        <v>192</v>
      </c>
      <c r="H32" s="80"/>
      <c r="I32" s="273" t="s">
        <v>193</v>
      </c>
      <c r="J32" s="273"/>
      <c r="K32" s="274">
        <f>K5</f>
        <v>0</v>
      </c>
      <c r="L32" s="274"/>
      <c r="M32" s="274"/>
      <c r="N32" s="274"/>
      <c r="O32" s="274"/>
      <c r="P32" s="275"/>
      <c r="Q32" s="276"/>
    </row>
    <row r="33" spans="1:17" ht="22.5" customHeight="1"/>
    <row r="34" spans="1:17" ht="22.5" customHeight="1">
      <c r="A34" s="325" t="s">
        <v>141</v>
      </c>
      <c r="B34" s="326"/>
      <c r="C34" s="294">
        <f>C7</f>
        <v>0</v>
      </c>
      <c r="D34" s="331"/>
      <c r="E34" s="331"/>
      <c r="F34" s="331"/>
      <c r="G34" s="331"/>
      <c r="H34" s="332"/>
      <c r="J34" s="325" t="s">
        <v>141</v>
      </c>
      <c r="K34" s="326"/>
      <c r="L34" s="294">
        <f>L7</f>
        <v>0</v>
      </c>
      <c r="M34" s="331"/>
      <c r="N34" s="331"/>
      <c r="O34" s="331"/>
      <c r="P34" s="331"/>
      <c r="Q34" s="332"/>
    </row>
    <row r="35" spans="1:17" ht="22.5" customHeight="1">
      <c r="A35" s="325" t="s">
        <v>215</v>
      </c>
      <c r="B35" s="326"/>
      <c r="C35" s="327">
        <f>クラブチーム用入力シート!B23</f>
        <v>0</v>
      </c>
      <c r="D35" s="328"/>
      <c r="E35" s="328"/>
      <c r="F35" s="328"/>
      <c r="G35" s="329" t="s">
        <v>200</v>
      </c>
      <c r="H35" s="330"/>
      <c r="J35" s="325" t="s">
        <v>215</v>
      </c>
      <c r="K35" s="326"/>
      <c r="L35" s="327">
        <f>C35</f>
        <v>0</v>
      </c>
      <c r="M35" s="328"/>
      <c r="N35" s="328"/>
      <c r="O35" s="328"/>
      <c r="P35" s="329" t="s">
        <v>200</v>
      </c>
      <c r="Q35" s="330"/>
    </row>
    <row r="36" spans="1:17" ht="22.5" customHeight="1" thickBot="1">
      <c r="A36" s="160" t="s">
        <v>142</v>
      </c>
      <c r="B36" s="161" t="s">
        <v>149</v>
      </c>
      <c r="C36" s="161" t="s">
        <v>147</v>
      </c>
      <c r="D36" s="137" t="s">
        <v>191</v>
      </c>
      <c r="E36" s="118" t="s">
        <v>150</v>
      </c>
      <c r="F36" s="118" t="s">
        <v>147</v>
      </c>
      <c r="G36" s="138" t="s">
        <v>191</v>
      </c>
      <c r="H36" s="119" t="s">
        <v>148</v>
      </c>
      <c r="J36" s="160" t="s">
        <v>142</v>
      </c>
      <c r="K36" s="161" t="s">
        <v>149</v>
      </c>
      <c r="L36" s="161" t="s">
        <v>147</v>
      </c>
      <c r="M36" s="137" t="s">
        <v>191</v>
      </c>
      <c r="N36" s="161" t="s">
        <v>150</v>
      </c>
      <c r="O36" s="161" t="s">
        <v>147</v>
      </c>
      <c r="P36" s="137" t="s">
        <v>191</v>
      </c>
      <c r="Q36" s="39" t="s">
        <v>148</v>
      </c>
    </row>
    <row r="37" spans="1:17" ht="22.5" customHeight="1">
      <c r="A37" s="34" t="s">
        <v>143</v>
      </c>
      <c r="B37" s="129">
        <f>クラブチーム用入力シート!H25</f>
        <v>0</v>
      </c>
      <c r="C37" s="129">
        <f>クラブチーム用入力シート!H$26</f>
        <v>0</v>
      </c>
      <c r="D37" s="136"/>
      <c r="E37" s="121">
        <f>クラブチーム用入力シート!D25</f>
        <v>0</v>
      </c>
      <c r="F37" s="122">
        <f>クラブチーム用入力シート!D26</f>
        <v>0</v>
      </c>
      <c r="G37" s="122"/>
      <c r="H37" s="166" t="s">
        <v>263</v>
      </c>
      <c r="J37" s="34" t="s">
        <v>155</v>
      </c>
      <c r="K37" s="35">
        <f>クラブチーム用入力シート!AB25</f>
        <v>0</v>
      </c>
      <c r="L37" s="35">
        <f>クラブチーム用入力シート!AB26</f>
        <v>0</v>
      </c>
      <c r="M37" s="35"/>
      <c r="N37" s="121">
        <f>クラブチーム用入力シート!X25</f>
        <v>0</v>
      </c>
      <c r="O37" s="122">
        <f>クラブチーム用入力シート!X26</f>
        <v>0</v>
      </c>
      <c r="P37" s="122"/>
      <c r="Q37" s="166" t="s">
        <v>263</v>
      </c>
    </row>
    <row r="38" spans="1:17" ht="22.5" customHeight="1">
      <c r="A38" s="30" t="s">
        <v>144</v>
      </c>
      <c r="B38" s="124">
        <f>クラブチーム用入力シート!I25</f>
        <v>0</v>
      </c>
      <c r="C38" s="124">
        <f>クラブチーム用入力シート!I26</f>
        <v>0</v>
      </c>
      <c r="D38" s="132"/>
      <c r="E38" s="123">
        <f>クラブチーム用入力シート!E25</f>
        <v>0</v>
      </c>
      <c r="F38" s="124">
        <f>クラブチーム用入力シート!E26</f>
        <v>0</v>
      </c>
      <c r="G38" s="124"/>
      <c r="H38" s="131" t="s">
        <v>263</v>
      </c>
      <c r="J38" s="30" t="s">
        <v>156</v>
      </c>
      <c r="K38" s="25">
        <f>クラブチーム用入力シート!AC25</f>
        <v>0</v>
      </c>
      <c r="L38" s="25">
        <f>クラブチーム用入力シート!AC26</f>
        <v>0</v>
      </c>
      <c r="M38" s="25"/>
      <c r="N38" s="123">
        <f>クラブチーム用入力シート!Y25</f>
        <v>0</v>
      </c>
      <c r="O38" s="124">
        <f>クラブチーム用入力シート!Y26</f>
        <v>0</v>
      </c>
      <c r="P38" s="124"/>
      <c r="Q38" s="131" t="s">
        <v>263</v>
      </c>
    </row>
    <row r="39" spans="1:17" ht="22.5" customHeight="1">
      <c r="A39" s="30" t="s">
        <v>145</v>
      </c>
      <c r="B39" s="124">
        <f>クラブチーム用入力シート!J25</f>
        <v>0</v>
      </c>
      <c r="C39" s="124">
        <f>クラブチーム用入力シート!J26</f>
        <v>0</v>
      </c>
      <c r="D39" s="132"/>
      <c r="E39" s="123">
        <f>クラブチーム用入力シート!F25</f>
        <v>0</v>
      </c>
      <c r="F39" s="124">
        <f>クラブチーム用入力シート!F26</f>
        <v>0</v>
      </c>
      <c r="G39" s="124"/>
      <c r="H39" s="131" t="s">
        <v>263</v>
      </c>
      <c r="J39" s="30" t="s">
        <v>157</v>
      </c>
      <c r="K39" s="25">
        <f>クラブチーム用入力シート!AD25</f>
        <v>0</v>
      </c>
      <c r="L39" s="25">
        <f>クラブチーム用入力シート!AD26</f>
        <v>0</v>
      </c>
      <c r="M39" s="25"/>
      <c r="N39" s="123">
        <f>クラブチーム用入力シート!Z25</f>
        <v>0</v>
      </c>
      <c r="O39" s="124">
        <f>クラブチーム用入力シート!Z26</f>
        <v>0</v>
      </c>
      <c r="P39" s="124"/>
      <c r="Q39" s="131" t="s">
        <v>263</v>
      </c>
    </row>
    <row r="40" spans="1:17" ht="22.5" customHeight="1" thickBot="1">
      <c r="A40" s="30" t="s">
        <v>146</v>
      </c>
      <c r="B40" s="124">
        <f>クラブチーム用入力シート!K25</f>
        <v>0</v>
      </c>
      <c r="C40" s="124">
        <f>クラブチーム用入力シート!K26</f>
        <v>0</v>
      </c>
      <c r="D40" s="132"/>
      <c r="E40" s="126">
        <f>クラブチーム用入力シート!G25</f>
        <v>0</v>
      </c>
      <c r="F40" s="127">
        <f>クラブチーム用入力シート!G26</f>
        <v>0</v>
      </c>
      <c r="G40" s="127"/>
      <c r="H40" s="167" t="s">
        <v>263</v>
      </c>
      <c r="J40" s="30" t="s">
        <v>158</v>
      </c>
      <c r="K40" s="25">
        <f>クラブチーム用入力シート!AE25</f>
        <v>0</v>
      </c>
      <c r="L40" s="25">
        <f>クラブチーム用入力シート!AE26</f>
        <v>0</v>
      </c>
      <c r="M40" s="25"/>
      <c r="N40" s="126">
        <f>クラブチーム用入力シート!AA25</f>
        <v>0</v>
      </c>
      <c r="O40" s="127">
        <f>クラブチーム用入力シート!AA26</f>
        <v>0</v>
      </c>
      <c r="P40" s="127"/>
      <c r="Q40" s="167" t="s">
        <v>263</v>
      </c>
    </row>
    <row r="41" spans="1:17" ht="22.5" customHeight="1">
      <c r="A41" s="30" t="s">
        <v>151</v>
      </c>
      <c r="B41" s="124">
        <f>クラブチーム用入力シート!L25</f>
        <v>0</v>
      </c>
      <c r="C41" s="124">
        <f>クラブチーム用入力シート!L26</f>
        <v>0</v>
      </c>
      <c r="D41" s="124"/>
      <c r="E41" s="129">
        <f>クラブチーム用入力シート!M25</f>
        <v>0</v>
      </c>
      <c r="F41" s="129">
        <f>クラブチーム用入力シート!M26</f>
        <v>0</v>
      </c>
      <c r="G41" s="136"/>
      <c r="H41" s="130"/>
      <c r="J41" s="30" t="s">
        <v>159</v>
      </c>
      <c r="K41" s="25">
        <f>クラブチーム用入力シート!AF25</f>
        <v>0</v>
      </c>
      <c r="L41" s="25">
        <f>クラブチーム用入力シート!AF26</f>
        <v>0</v>
      </c>
      <c r="M41" s="25"/>
      <c r="N41" s="25">
        <f>クラブチーム用入力シート!AG25</f>
        <v>0</v>
      </c>
      <c r="O41" s="25">
        <f>クラブチーム用入力シート!AG26</f>
        <v>0</v>
      </c>
      <c r="P41" s="75"/>
      <c r="Q41" s="29"/>
    </row>
    <row r="42" spans="1:17" ht="22.5" customHeight="1">
      <c r="A42" s="30" t="s">
        <v>152</v>
      </c>
      <c r="B42" s="124">
        <f>クラブチーム用入力シート!N25</f>
        <v>0</v>
      </c>
      <c r="C42" s="124">
        <f>クラブチーム用入力シート!N26</f>
        <v>0</v>
      </c>
      <c r="D42" s="124"/>
      <c r="E42" s="124">
        <f>クラブチーム用入力シート!O25</f>
        <v>0</v>
      </c>
      <c r="F42" s="124">
        <f>クラブチーム用入力シート!O26</f>
        <v>0</v>
      </c>
      <c r="G42" s="132"/>
      <c r="H42" s="131"/>
      <c r="J42" s="30" t="s">
        <v>160</v>
      </c>
      <c r="K42" s="25">
        <f>クラブチーム用入力シート!AH25</f>
        <v>0</v>
      </c>
      <c r="L42" s="25">
        <f>クラブチーム用入力シート!AH26</f>
        <v>0</v>
      </c>
      <c r="M42" s="25"/>
      <c r="N42" s="25">
        <f>クラブチーム用入力シート!AI25</f>
        <v>0</v>
      </c>
      <c r="O42" s="25">
        <f>クラブチーム用入力シート!AI26</f>
        <v>0</v>
      </c>
      <c r="P42" s="75"/>
      <c r="Q42" s="29"/>
    </row>
    <row r="43" spans="1:17" ht="22.5" customHeight="1">
      <c r="A43" s="30" t="s">
        <v>153</v>
      </c>
      <c r="B43" s="124">
        <f>クラブチーム用入力シート!P25</f>
        <v>0</v>
      </c>
      <c r="C43" s="124">
        <f>クラブチーム用入力シート!P26</f>
        <v>0</v>
      </c>
      <c r="D43" s="124"/>
      <c r="E43" s="124">
        <f>クラブチーム用入力シート!Q25</f>
        <v>0</v>
      </c>
      <c r="F43" s="124">
        <f>クラブチーム用入力シート!Q26</f>
        <v>0</v>
      </c>
      <c r="G43" s="132"/>
      <c r="H43" s="131"/>
      <c r="J43" s="30" t="s">
        <v>161</v>
      </c>
      <c r="K43" s="25">
        <f>クラブチーム用入力シート!AJ25</f>
        <v>0</v>
      </c>
      <c r="L43" s="25">
        <f>クラブチーム用入力シート!AJ26</f>
        <v>0</v>
      </c>
      <c r="M43" s="25"/>
      <c r="N43" s="25">
        <f>クラブチーム用入力シート!AK25</f>
        <v>0</v>
      </c>
      <c r="O43" s="25">
        <f>クラブチーム用入力シート!AK26</f>
        <v>0</v>
      </c>
      <c r="P43" s="75"/>
      <c r="Q43" s="29"/>
    </row>
    <row r="44" spans="1:17" ht="22.5" customHeight="1">
      <c r="A44" s="30" t="s">
        <v>154</v>
      </c>
      <c r="B44" s="124">
        <f>クラブチーム用入力シート!R25</f>
        <v>0</v>
      </c>
      <c r="C44" s="124">
        <f>クラブチーム用入力シート!R26</f>
        <v>0</v>
      </c>
      <c r="D44" s="124"/>
      <c r="E44" s="124">
        <f>クラブチーム用入力シート!S25</f>
        <v>0</v>
      </c>
      <c r="F44" s="124">
        <f>クラブチーム用入力シート!S26</f>
        <v>0</v>
      </c>
      <c r="G44" s="132"/>
      <c r="H44" s="131"/>
      <c r="J44" s="30" t="s">
        <v>162</v>
      </c>
      <c r="K44" s="25">
        <f>クラブチーム用入力シート!AL25</f>
        <v>0</v>
      </c>
      <c r="L44" s="25">
        <f>クラブチーム用入力シート!AL26</f>
        <v>0</v>
      </c>
      <c r="M44" s="25"/>
      <c r="N44" s="25">
        <f>クラブチーム用入力シート!AM25</f>
        <v>0</v>
      </c>
      <c r="O44" s="25">
        <f>クラブチーム用入力シート!AM26</f>
        <v>0</v>
      </c>
      <c r="P44" s="75"/>
      <c r="Q44" s="29"/>
    </row>
    <row r="45" spans="1:17" ht="22.5" customHeight="1">
      <c r="A45" s="30" t="s">
        <v>269</v>
      </c>
      <c r="B45" s="124">
        <f>クラブチーム用入力シート!T25</f>
        <v>0</v>
      </c>
      <c r="C45" s="124">
        <f>クラブチーム用入力シート!T26</f>
        <v>0</v>
      </c>
      <c r="D45" s="124"/>
      <c r="E45" s="124">
        <f>クラブチーム用入力シート!U25</f>
        <v>0</v>
      </c>
      <c r="F45" s="124">
        <f>クラブチーム用入力シート!U26</f>
        <v>0</v>
      </c>
      <c r="G45" s="132"/>
      <c r="H45" s="131"/>
      <c r="J45" s="30" t="s">
        <v>271</v>
      </c>
      <c r="K45" s="25">
        <f>クラブチーム用入力シート!AN25</f>
        <v>0</v>
      </c>
      <c r="L45" s="25">
        <f>クラブチーム用入力シート!AN26</f>
        <v>0</v>
      </c>
      <c r="M45" s="25"/>
      <c r="N45" s="25">
        <f>クラブチーム用入力シート!AO25</f>
        <v>0</v>
      </c>
      <c r="O45" s="25">
        <f>クラブチーム用入力シート!AO26</f>
        <v>0</v>
      </c>
      <c r="P45" s="75"/>
      <c r="Q45" s="29"/>
    </row>
    <row r="46" spans="1:17" ht="22.5" customHeight="1">
      <c r="A46" s="31" t="s">
        <v>270</v>
      </c>
      <c r="B46" s="133">
        <f>クラブチーム用入力シート!V25</f>
        <v>0</v>
      </c>
      <c r="C46" s="133">
        <f>クラブチーム用入力シート!V26</f>
        <v>0</v>
      </c>
      <c r="D46" s="133"/>
      <c r="E46" s="133">
        <f>クラブチーム用入力シート!W25</f>
        <v>0</v>
      </c>
      <c r="F46" s="133">
        <f>クラブチーム用入力シート!W26</f>
        <v>0</v>
      </c>
      <c r="G46" s="134"/>
      <c r="H46" s="135"/>
      <c r="J46" s="31" t="s">
        <v>272</v>
      </c>
      <c r="K46" s="32">
        <f>クラブチーム用入力シート!AP25</f>
        <v>0</v>
      </c>
      <c r="L46" s="32">
        <f>クラブチーム用入力シート!AP25</f>
        <v>0</v>
      </c>
      <c r="M46" s="32"/>
      <c r="N46" s="32">
        <f>クラブチーム用入力シート!AQ25</f>
        <v>0</v>
      </c>
      <c r="O46" s="32">
        <f>クラブチーム用入力シート!AQ26</f>
        <v>0</v>
      </c>
      <c r="P46" s="76"/>
      <c r="Q46" s="33"/>
    </row>
    <row r="47" spans="1:17" ht="22.5" customHeight="1"/>
    <row r="48" spans="1:17" ht="22.5" customHeight="1">
      <c r="H48" s="290" t="s">
        <v>219</v>
      </c>
      <c r="I48" s="324"/>
      <c r="J48" s="324"/>
      <c r="K48" s="324"/>
      <c r="L48" s="324"/>
      <c r="M48" s="324"/>
      <c r="N48" s="324"/>
      <c r="O48" s="324"/>
      <c r="P48" s="324"/>
    </row>
    <row r="49" spans="1:17" ht="22.5" customHeight="1">
      <c r="A49" s="43" t="str">
        <f>$A$22</f>
        <v>ﾁｰﾑ総振込金額</v>
      </c>
      <c r="B49" s="50" t="str">
        <f>$B$22</f>
        <v>人数（組数）</v>
      </c>
      <c r="C49" s="44"/>
      <c r="D49" s="46"/>
      <c r="E49" s="45" t="str">
        <f>$E$22</f>
        <v>金額</v>
      </c>
      <c r="H49" s="324"/>
      <c r="I49" s="324"/>
      <c r="J49" s="324"/>
      <c r="K49" s="324"/>
      <c r="L49" s="324"/>
      <c r="M49" s="324"/>
      <c r="N49" s="324"/>
      <c r="O49" s="324"/>
      <c r="P49" s="324"/>
    </row>
    <row r="50" spans="1:17" ht="22.5" customHeight="1">
      <c r="A50" s="60" t="str">
        <f>$A$23</f>
        <v>参加費単　１０００円×</v>
      </c>
      <c r="B50" s="69">
        <f>$B$23</f>
        <v>0</v>
      </c>
      <c r="C50" s="62" t="str">
        <f>C23</f>
        <v>人＝</v>
      </c>
      <c r="D50" s="73"/>
      <c r="E50" s="28">
        <f>$E$23</f>
        <v>0</v>
      </c>
      <c r="H50" s="141" t="s">
        <v>212</v>
      </c>
      <c r="I50" s="141"/>
      <c r="J50" s="291"/>
      <c r="K50" s="291"/>
      <c r="L50" s="291"/>
      <c r="M50" s="291"/>
      <c r="N50" s="291"/>
      <c r="O50" s="291"/>
      <c r="P50" s="55"/>
    </row>
    <row r="51" spans="1:17" ht="22.5" customHeight="1">
      <c r="A51" s="61" t="str">
        <f>$A$24</f>
        <v>参加費複　２０００円×</v>
      </c>
      <c r="B51" s="70">
        <f>$B$24</f>
        <v>0</v>
      </c>
      <c r="C51" s="63" t="str">
        <f>C24</f>
        <v>組＝</v>
      </c>
      <c r="D51" s="74"/>
      <c r="E51" s="19">
        <f>$E$24</f>
        <v>0</v>
      </c>
      <c r="H51" s="268" t="s">
        <v>216</v>
      </c>
      <c r="I51" s="268"/>
      <c r="J51" s="283"/>
      <c r="K51" s="283"/>
      <c r="L51" s="283"/>
      <c r="M51" s="283"/>
      <c r="N51" s="283"/>
      <c r="O51" s="283"/>
      <c r="P51" s="77"/>
      <c r="Q51" s="290"/>
    </row>
    <row r="52" spans="1:17" ht="22.5" customHeight="1">
      <c r="A52" s="299" t="s">
        <v>173</v>
      </c>
      <c r="B52" s="300"/>
      <c r="C52" s="301"/>
      <c r="D52" s="59"/>
      <c r="E52" s="58">
        <f>$E$25</f>
        <v>0</v>
      </c>
      <c r="H52" s="268"/>
      <c r="I52" s="268"/>
      <c r="J52" s="283"/>
      <c r="K52" s="283"/>
      <c r="L52" s="283"/>
      <c r="M52" s="283"/>
      <c r="N52" s="283"/>
      <c r="O52" s="283"/>
      <c r="P52" s="77"/>
      <c r="Q52" s="290"/>
    </row>
    <row r="53" spans="1:17" ht="22.5" customHeight="1">
      <c r="A53" s="322" t="s">
        <v>217</v>
      </c>
      <c r="B53" s="322"/>
      <c r="C53" s="322"/>
      <c r="D53" s="322"/>
      <c r="E53" s="322"/>
      <c r="F53" s="87"/>
      <c r="G53" s="65"/>
      <c r="H53" s="65"/>
    </row>
    <row r="54" spans="1:17" ht="22.5" customHeight="1">
      <c r="A54" s="323"/>
      <c r="B54" s="323"/>
      <c r="C54" s="323"/>
      <c r="D54" s="323"/>
      <c r="E54" s="323"/>
      <c r="F54" s="87"/>
      <c r="G54" s="64"/>
      <c r="H54" s="64"/>
    </row>
    <row r="55" spans="1:17" ht="22.5" customHeight="1">
      <c r="A55" s="269" t="str">
        <f>県新人大会印刷シート!$A$1</f>
        <v>第42回愛知県中学生新人バドミントン大会申込書</v>
      </c>
      <c r="B55" s="269"/>
      <c r="C55" s="269"/>
      <c r="D55" s="269"/>
      <c r="E55" s="269"/>
      <c r="F55" s="269"/>
      <c r="G55" s="269"/>
      <c r="H55" s="269"/>
      <c r="I55" s="269"/>
      <c r="J55" s="269"/>
      <c r="K55" s="269"/>
      <c r="L55" s="269"/>
      <c r="M55" s="269"/>
      <c r="N55" s="269"/>
      <c r="O55" s="269"/>
      <c r="P55" s="269"/>
      <c r="Q55" s="269"/>
    </row>
    <row r="56" spans="1:17" ht="22.5" customHeight="1">
      <c r="N56" s="54" t="s">
        <v>222</v>
      </c>
      <c r="O56" s="91">
        <f>$O$2</f>
        <v>0</v>
      </c>
      <c r="P56" s="88" t="s">
        <v>221</v>
      </c>
      <c r="Q56" s="5">
        <v>3</v>
      </c>
    </row>
    <row r="57" spans="1:17" ht="22.5" customHeight="1">
      <c r="A57" s="281" t="s">
        <v>212</v>
      </c>
      <c r="B57" s="282"/>
      <c r="C57" s="270" t="e">
        <f>C30</f>
        <v>#N/A</v>
      </c>
      <c r="D57" s="271"/>
      <c r="E57" s="271"/>
      <c r="F57" s="271"/>
      <c r="G57" s="271"/>
      <c r="H57" s="271"/>
      <c r="I57" s="271"/>
      <c r="J57" s="271"/>
      <c r="K57" s="271"/>
      <c r="L57" s="271"/>
      <c r="M57" s="271"/>
      <c r="N57" s="271"/>
      <c r="O57" s="271"/>
      <c r="P57" s="271"/>
      <c r="Q57" s="272"/>
    </row>
    <row r="58" spans="1:17" ht="22.5" customHeight="1">
      <c r="A58" s="200" t="s">
        <v>213</v>
      </c>
      <c r="B58" s="277"/>
      <c r="C58" s="278">
        <f>C31</f>
        <v>0</v>
      </c>
      <c r="D58" s="279"/>
      <c r="E58" s="279"/>
      <c r="F58" s="279"/>
      <c r="G58" s="279"/>
      <c r="H58" s="279"/>
      <c r="I58" s="279"/>
      <c r="J58" s="279"/>
      <c r="K58" s="279"/>
      <c r="L58" s="279"/>
      <c r="M58" s="279"/>
      <c r="N58" s="279"/>
      <c r="O58" s="279"/>
      <c r="P58" s="279"/>
      <c r="Q58" s="280"/>
    </row>
    <row r="59" spans="1:17" ht="22.5" customHeight="1">
      <c r="A59" s="292" t="s">
        <v>140</v>
      </c>
      <c r="B59" s="273"/>
      <c r="C59" s="287">
        <f>C5</f>
        <v>0</v>
      </c>
      <c r="D59" s="288"/>
      <c r="E59" s="288"/>
      <c r="F59" s="79"/>
      <c r="G59" s="81" t="s">
        <v>192</v>
      </c>
      <c r="H59" s="80"/>
      <c r="I59" s="273" t="s">
        <v>193</v>
      </c>
      <c r="J59" s="273"/>
      <c r="K59" s="274">
        <f>K32</f>
        <v>0</v>
      </c>
      <c r="L59" s="274"/>
      <c r="M59" s="274"/>
      <c r="N59" s="274"/>
      <c r="O59" s="274"/>
      <c r="P59" s="275"/>
      <c r="Q59" s="276"/>
    </row>
    <row r="60" spans="1:17" ht="22.5" customHeight="1"/>
    <row r="61" spans="1:17" ht="22.5" customHeight="1">
      <c r="A61" s="296" t="s">
        <v>141</v>
      </c>
      <c r="B61" s="297"/>
      <c r="C61" s="293">
        <f>C34</f>
        <v>0</v>
      </c>
      <c r="D61" s="293"/>
      <c r="E61" s="293"/>
      <c r="F61" s="293"/>
      <c r="G61" s="294"/>
      <c r="H61" s="295"/>
      <c r="J61" s="296" t="s">
        <v>141</v>
      </c>
      <c r="K61" s="297"/>
      <c r="L61" s="293">
        <f>L34</f>
        <v>0</v>
      </c>
      <c r="M61" s="293"/>
      <c r="N61" s="293"/>
      <c r="O61" s="293"/>
      <c r="P61" s="294"/>
      <c r="Q61" s="295"/>
    </row>
    <row r="62" spans="1:17" ht="22.5" customHeight="1">
      <c r="A62" s="325" t="s">
        <v>215</v>
      </c>
      <c r="B62" s="326"/>
      <c r="C62" s="327">
        <f>クラブチーム用入力シート!B28</f>
        <v>0</v>
      </c>
      <c r="D62" s="328"/>
      <c r="E62" s="328"/>
      <c r="F62" s="328"/>
      <c r="G62" s="329" t="s">
        <v>200</v>
      </c>
      <c r="H62" s="330"/>
      <c r="J62" s="325" t="s">
        <v>215</v>
      </c>
      <c r="K62" s="326"/>
      <c r="L62" s="327">
        <f>C62</f>
        <v>0</v>
      </c>
      <c r="M62" s="328"/>
      <c r="N62" s="328"/>
      <c r="O62" s="328"/>
      <c r="P62" s="329" t="s">
        <v>200</v>
      </c>
      <c r="Q62" s="330"/>
    </row>
    <row r="63" spans="1:17" ht="22.5" customHeight="1" thickBot="1">
      <c r="A63" s="51" t="s">
        <v>142</v>
      </c>
      <c r="B63" s="52" t="s">
        <v>149</v>
      </c>
      <c r="C63" s="52" t="s">
        <v>147</v>
      </c>
      <c r="D63" s="78" t="s">
        <v>191</v>
      </c>
      <c r="E63" s="52" t="s">
        <v>150</v>
      </c>
      <c r="F63" s="52" t="s">
        <v>147</v>
      </c>
      <c r="G63" s="78" t="s">
        <v>191</v>
      </c>
      <c r="H63" s="39" t="s">
        <v>148</v>
      </c>
      <c r="J63" s="51" t="s">
        <v>142</v>
      </c>
      <c r="K63" s="52" t="s">
        <v>149</v>
      </c>
      <c r="L63" s="52" t="s">
        <v>147</v>
      </c>
      <c r="M63" s="78" t="s">
        <v>191</v>
      </c>
      <c r="N63" s="52" t="s">
        <v>150</v>
      </c>
      <c r="O63" s="52" t="s">
        <v>147</v>
      </c>
      <c r="P63" s="78" t="s">
        <v>191</v>
      </c>
      <c r="Q63" s="39" t="s">
        <v>148</v>
      </c>
    </row>
    <row r="64" spans="1:17" ht="22.5" customHeight="1">
      <c r="A64" s="34" t="s">
        <v>143</v>
      </c>
      <c r="B64" s="129">
        <f>クラブチーム用入力シート!H30</f>
        <v>0</v>
      </c>
      <c r="C64" s="129">
        <f>クラブチーム用入力シート!H31</f>
        <v>0</v>
      </c>
      <c r="D64" s="136"/>
      <c r="E64" s="121">
        <f>クラブチーム用入力シート!D30</f>
        <v>0</v>
      </c>
      <c r="F64" s="122">
        <f>クラブチーム用入力シート!D31</f>
        <v>0</v>
      </c>
      <c r="G64" s="122"/>
      <c r="H64" s="166" t="s">
        <v>263</v>
      </c>
      <c r="J64" s="34" t="s">
        <v>155</v>
      </c>
      <c r="K64" s="35">
        <f>クラブチーム用入力シート!AB30</f>
        <v>0</v>
      </c>
      <c r="L64" s="35">
        <f>クラブチーム用入力シート!AB31</f>
        <v>0</v>
      </c>
      <c r="M64" s="35"/>
      <c r="N64" s="121">
        <f>クラブチーム用入力シート!X30</f>
        <v>0</v>
      </c>
      <c r="O64" s="122">
        <f>クラブチーム用入力シート!X31</f>
        <v>0</v>
      </c>
      <c r="P64" s="122"/>
      <c r="Q64" s="166" t="s">
        <v>263</v>
      </c>
    </row>
    <row r="65" spans="1:17" ht="22.5" customHeight="1">
      <c r="A65" s="30" t="s">
        <v>144</v>
      </c>
      <c r="B65" s="124">
        <f>クラブチーム用入力シート!I30</f>
        <v>0</v>
      </c>
      <c r="C65" s="124">
        <f>クラブチーム用入力シート!I31</f>
        <v>0</v>
      </c>
      <c r="D65" s="132"/>
      <c r="E65" s="123">
        <f>クラブチーム用入力シート!E30</f>
        <v>0</v>
      </c>
      <c r="F65" s="124">
        <f>クラブチーム用入力シート!E31</f>
        <v>0</v>
      </c>
      <c r="G65" s="124"/>
      <c r="H65" s="131" t="s">
        <v>263</v>
      </c>
      <c r="J65" s="30" t="s">
        <v>156</v>
      </c>
      <c r="K65" s="25">
        <f>クラブチーム用入力シート!AC30</f>
        <v>0</v>
      </c>
      <c r="L65" s="25">
        <f>クラブチーム用入力シート!AC31</f>
        <v>0</v>
      </c>
      <c r="M65" s="25"/>
      <c r="N65" s="123">
        <f>クラブチーム用入力シート!Y30</f>
        <v>0</v>
      </c>
      <c r="O65" s="124">
        <f>クラブチーム用入力シート!Y31</f>
        <v>0</v>
      </c>
      <c r="P65" s="124"/>
      <c r="Q65" s="131" t="s">
        <v>263</v>
      </c>
    </row>
    <row r="66" spans="1:17" ht="22.5" customHeight="1">
      <c r="A66" s="30" t="s">
        <v>145</v>
      </c>
      <c r="B66" s="124">
        <f>クラブチーム用入力シート!J30</f>
        <v>0</v>
      </c>
      <c r="C66" s="124">
        <f>クラブチーム用入力シート!J31</f>
        <v>0</v>
      </c>
      <c r="D66" s="132"/>
      <c r="E66" s="123">
        <f>クラブチーム用入力シート!F30</f>
        <v>0</v>
      </c>
      <c r="F66" s="124">
        <f>クラブチーム用入力シート!F31</f>
        <v>0</v>
      </c>
      <c r="G66" s="124"/>
      <c r="H66" s="131" t="s">
        <v>263</v>
      </c>
      <c r="J66" s="30" t="s">
        <v>157</v>
      </c>
      <c r="K66" s="25">
        <f>クラブチーム用入力シート!AD30</f>
        <v>0</v>
      </c>
      <c r="L66" s="25">
        <f>クラブチーム用入力シート!AD31</f>
        <v>0</v>
      </c>
      <c r="M66" s="25"/>
      <c r="N66" s="123">
        <f>クラブチーム用入力シート!Z30</f>
        <v>0</v>
      </c>
      <c r="O66" s="124">
        <f>クラブチーム用入力シート!Z31</f>
        <v>0</v>
      </c>
      <c r="P66" s="124"/>
      <c r="Q66" s="131" t="s">
        <v>263</v>
      </c>
    </row>
    <row r="67" spans="1:17" ht="22.5" customHeight="1" thickBot="1">
      <c r="A67" s="30" t="s">
        <v>146</v>
      </c>
      <c r="B67" s="124">
        <f>クラブチーム用入力シート!K30</f>
        <v>0</v>
      </c>
      <c r="C67" s="124">
        <f>クラブチーム用入力シート!K31</f>
        <v>0</v>
      </c>
      <c r="D67" s="132"/>
      <c r="E67" s="126">
        <f>クラブチーム用入力シート!G30</f>
        <v>0</v>
      </c>
      <c r="F67" s="127">
        <f>クラブチーム用入力シート!G31</f>
        <v>0</v>
      </c>
      <c r="G67" s="127"/>
      <c r="H67" s="167" t="s">
        <v>263</v>
      </c>
      <c r="J67" s="30" t="s">
        <v>158</v>
      </c>
      <c r="K67" s="25">
        <f>クラブチーム用入力シート!AE30</f>
        <v>0</v>
      </c>
      <c r="L67" s="25">
        <f>クラブチーム用入力シート!AE31</f>
        <v>0</v>
      </c>
      <c r="M67" s="25"/>
      <c r="N67" s="126">
        <f>クラブチーム用入力シート!AA30</f>
        <v>0</v>
      </c>
      <c r="O67" s="127">
        <f>クラブチーム用入力シート!AA31</f>
        <v>0</v>
      </c>
      <c r="P67" s="127"/>
      <c r="Q67" s="167" t="s">
        <v>263</v>
      </c>
    </row>
    <row r="68" spans="1:17" ht="22.5" customHeight="1">
      <c r="A68" s="30" t="s">
        <v>151</v>
      </c>
      <c r="B68" s="124">
        <f>クラブチーム用入力シート!L30</f>
        <v>0</v>
      </c>
      <c r="C68" s="124">
        <f>クラブチーム用入力シート!L31</f>
        <v>0</v>
      </c>
      <c r="D68" s="124"/>
      <c r="E68" s="129">
        <f>クラブチーム用入力シート!M30</f>
        <v>0</v>
      </c>
      <c r="F68" s="129">
        <f>クラブチーム用入力シート!M31</f>
        <v>0</v>
      </c>
      <c r="G68" s="136"/>
      <c r="H68" s="130"/>
      <c r="J68" s="30" t="s">
        <v>159</v>
      </c>
      <c r="K68" s="25">
        <f>クラブチーム用入力シート!AF30</f>
        <v>0</v>
      </c>
      <c r="L68" s="25">
        <f>クラブチーム用入力シート!AF31</f>
        <v>0</v>
      </c>
      <c r="M68" s="25"/>
      <c r="N68" s="25">
        <f>クラブチーム用入力シート!AG30</f>
        <v>0</v>
      </c>
      <c r="O68" s="25">
        <f>クラブチーム用入力シート!AG31</f>
        <v>0</v>
      </c>
      <c r="P68" s="75"/>
      <c r="Q68" s="29"/>
    </row>
    <row r="69" spans="1:17" ht="22.5" customHeight="1">
      <c r="A69" s="30" t="s">
        <v>152</v>
      </c>
      <c r="B69" s="124">
        <f>クラブチーム用入力シート!N30</f>
        <v>0</v>
      </c>
      <c r="C69" s="124">
        <f>クラブチーム用入力シート!N31</f>
        <v>0</v>
      </c>
      <c r="D69" s="124"/>
      <c r="E69" s="124">
        <f>クラブチーム用入力シート!O30</f>
        <v>0</v>
      </c>
      <c r="F69" s="124">
        <f>クラブチーム用入力シート!O31</f>
        <v>0</v>
      </c>
      <c r="G69" s="132"/>
      <c r="H69" s="131"/>
      <c r="J69" s="30" t="s">
        <v>160</v>
      </c>
      <c r="K69" s="25">
        <f>クラブチーム用入力シート!AH30</f>
        <v>0</v>
      </c>
      <c r="L69" s="25">
        <f>クラブチーム用入力シート!AH31</f>
        <v>0</v>
      </c>
      <c r="M69" s="25"/>
      <c r="N69" s="25">
        <f>クラブチーム用入力シート!AI30</f>
        <v>0</v>
      </c>
      <c r="O69" s="25">
        <f>クラブチーム用入力シート!AI31</f>
        <v>0</v>
      </c>
      <c r="P69" s="75"/>
      <c r="Q69" s="29"/>
    </row>
    <row r="70" spans="1:17" ht="22.5" customHeight="1">
      <c r="A70" s="30" t="s">
        <v>153</v>
      </c>
      <c r="B70" s="124">
        <f>クラブチーム用入力シート!P30</f>
        <v>0</v>
      </c>
      <c r="C70" s="124">
        <f>クラブチーム用入力シート!P31</f>
        <v>0</v>
      </c>
      <c r="D70" s="124"/>
      <c r="E70" s="124">
        <f>クラブチーム用入力シート!Q30</f>
        <v>0</v>
      </c>
      <c r="F70" s="124">
        <f>クラブチーム用入力シート!Q31</f>
        <v>0</v>
      </c>
      <c r="G70" s="132"/>
      <c r="H70" s="131"/>
      <c r="J70" s="30" t="s">
        <v>161</v>
      </c>
      <c r="K70" s="25">
        <f>クラブチーム用入力シート!AJ30</f>
        <v>0</v>
      </c>
      <c r="L70" s="25">
        <f>クラブチーム用入力シート!AJ31</f>
        <v>0</v>
      </c>
      <c r="M70" s="25"/>
      <c r="N70" s="25">
        <f>クラブチーム用入力シート!AK30</f>
        <v>0</v>
      </c>
      <c r="O70" s="25">
        <f>クラブチーム用入力シート!AK31</f>
        <v>0</v>
      </c>
      <c r="P70" s="75"/>
      <c r="Q70" s="29"/>
    </row>
    <row r="71" spans="1:17" ht="22.5" customHeight="1">
      <c r="A71" s="30" t="s">
        <v>154</v>
      </c>
      <c r="B71" s="124">
        <f>クラブチーム用入力シート!R30</f>
        <v>0</v>
      </c>
      <c r="C71" s="124">
        <f>クラブチーム用入力シート!R31</f>
        <v>0</v>
      </c>
      <c r="D71" s="124"/>
      <c r="E71" s="124">
        <f>クラブチーム用入力シート!S30</f>
        <v>0</v>
      </c>
      <c r="F71" s="124">
        <f>クラブチーム用入力シート!S31</f>
        <v>0</v>
      </c>
      <c r="G71" s="132"/>
      <c r="H71" s="131"/>
      <c r="J71" s="30" t="s">
        <v>162</v>
      </c>
      <c r="K71" s="25">
        <f>クラブチーム用入力シート!AL30</f>
        <v>0</v>
      </c>
      <c r="L71" s="25">
        <f>クラブチーム用入力シート!AL31</f>
        <v>0</v>
      </c>
      <c r="M71" s="25"/>
      <c r="N71" s="25">
        <f>クラブチーム用入力シート!AM30</f>
        <v>0</v>
      </c>
      <c r="O71" s="25">
        <f>クラブチーム用入力シート!AM31</f>
        <v>0</v>
      </c>
      <c r="P71" s="75"/>
      <c r="Q71" s="29"/>
    </row>
    <row r="72" spans="1:17" ht="22.5" customHeight="1">
      <c r="A72" s="30" t="s">
        <v>269</v>
      </c>
      <c r="B72" s="124">
        <f>クラブチーム用入力シート!T30</f>
        <v>0</v>
      </c>
      <c r="C72" s="124">
        <f>クラブチーム用入力シート!T31</f>
        <v>0</v>
      </c>
      <c r="D72" s="124"/>
      <c r="E72" s="124">
        <f>クラブチーム用入力シート!U30</f>
        <v>0</v>
      </c>
      <c r="F72" s="124">
        <f>クラブチーム用入力シート!U31</f>
        <v>0</v>
      </c>
      <c r="G72" s="132"/>
      <c r="H72" s="131"/>
      <c r="J72" s="30" t="s">
        <v>271</v>
      </c>
      <c r="K72" s="25">
        <f>クラブチーム用入力シート!AN30</f>
        <v>0</v>
      </c>
      <c r="L72" s="25">
        <f>クラブチーム用入力シート!AN31</f>
        <v>0</v>
      </c>
      <c r="M72" s="25"/>
      <c r="N72" s="25">
        <f>クラブチーム用入力シート!AO30</f>
        <v>0</v>
      </c>
      <c r="O72" s="25">
        <f>クラブチーム用入力シート!AO31</f>
        <v>0</v>
      </c>
      <c r="P72" s="75"/>
      <c r="Q72" s="29"/>
    </row>
    <row r="73" spans="1:17" ht="22.5" customHeight="1">
      <c r="A73" s="31" t="s">
        <v>270</v>
      </c>
      <c r="B73" s="133">
        <f>クラブチーム用入力シート!V30</f>
        <v>0</v>
      </c>
      <c r="C73" s="133">
        <f>クラブチーム用入力シート!V31</f>
        <v>0</v>
      </c>
      <c r="D73" s="133"/>
      <c r="E73" s="133">
        <f>クラブチーム用入力シート!W30</f>
        <v>0</v>
      </c>
      <c r="F73" s="133">
        <f>クラブチーム用入力シート!W31</f>
        <v>0</v>
      </c>
      <c r="G73" s="134"/>
      <c r="H73" s="135"/>
      <c r="J73" s="31" t="s">
        <v>272</v>
      </c>
      <c r="K73" s="32">
        <f>クラブチーム用入力シート!AP30</f>
        <v>0</v>
      </c>
      <c r="L73" s="32">
        <f>クラブチーム用入力シート!AP31</f>
        <v>0</v>
      </c>
      <c r="M73" s="32"/>
      <c r="N73" s="32">
        <f>クラブチーム用入力シート!AQ30</f>
        <v>0</v>
      </c>
      <c r="O73" s="32">
        <f>クラブチーム用入力シート!AQ31</f>
        <v>0</v>
      </c>
      <c r="P73" s="76"/>
      <c r="Q73" s="33"/>
    </row>
    <row r="74" spans="1:17" ht="22.5" customHeight="1"/>
    <row r="75" spans="1:17" ht="22.5" customHeight="1">
      <c r="H75" s="290" t="s">
        <v>219</v>
      </c>
      <c r="I75" s="324"/>
      <c r="J75" s="324"/>
      <c r="K75" s="324"/>
      <c r="L75" s="324"/>
      <c r="M75" s="324"/>
      <c r="N75" s="324"/>
      <c r="O75" s="324"/>
      <c r="P75" s="324"/>
    </row>
    <row r="76" spans="1:17" ht="22.5" customHeight="1">
      <c r="A76" s="43" t="str">
        <f>$A$22</f>
        <v>ﾁｰﾑ総振込金額</v>
      </c>
      <c r="B76" s="173" t="str">
        <f>$B$22</f>
        <v>人数（組数）</v>
      </c>
      <c r="C76" s="174"/>
      <c r="D76" s="172"/>
      <c r="E76" s="175" t="str">
        <f>$E$22</f>
        <v>金額</v>
      </c>
      <c r="H76" s="324"/>
      <c r="I76" s="324"/>
      <c r="J76" s="324"/>
      <c r="K76" s="324"/>
      <c r="L76" s="324"/>
      <c r="M76" s="324"/>
      <c r="N76" s="324"/>
      <c r="O76" s="324"/>
      <c r="P76" s="324"/>
    </row>
    <row r="77" spans="1:17" ht="22.5" customHeight="1">
      <c r="A77" s="60" t="str">
        <f>$A$23</f>
        <v>参加費単　１０００円×</v>
      </c>
      <c r="B77" s="69">
        <f>$B$23</f>
        <v>0</v>
      </c>
      <c r="C77" s="62" t="str">
        <f>C50</f>
        <v>人＝</v>
      </c>
      <c r="D77" s="73"/>
      <c r="E77" s="28">
        <f>$E$23</f>
        <v>0</v>
      </c>
      <c r="H77" s="141" t="s">
        <v>212</v>
      </c>
      <c r="I77" s="141"/>
      <c r="J77" s="291"/>
      <c r="K77" s="291"/>
      <c r="L77" s="291"/>
      <c r="M77" s="291"/>
      <c r="N77" s="291"/>
      <c r="O77" s="291"/>
      <c r="P77" s="55"/>
    </row>
    <row r="78" spans="1:17" ht="22.5" customHeight="1">
      <c r="A78" s="61" t="str">
        <f>$A$24</f>
        <v>参加費複　２０００円×</v>
      </c>
      <c r="B78" s="70">
        <f>$B$24</f>
        <v>0</v>
      </c>
      <c r="C78" s="63" t="str">
        <f>C51</f>
        <v>組＝</v>
      </c>
      <c r="D78" s="74"/>
      <c r="E78" s="19">
        <f>$E$24</f>
        <v>0</v>
      </c>
      <c r="H78" s="268" t="s">
        <v>216</v>
      </c>
      <c r="I78" s="268"/>
      <c r="J78" s="283"/>
      <c r="K78" s="283"/>
      <c r="L78" s="283"/>
      <c r="M78" s="283"/>
      <c r="N78" s="283"/>
      <c r="O78" s="283"/>
      <c r="P78" s="77"/>
      <c r="Q78" s="290"/>
    </row>
    <row r="79" spans="1:17" ht="22.5" customHeight="1">
      <c r="A79" s="299" t="s">
        <v>173</v>
      </c>
      <c r="B79" s="300"/>
      <c r="C79" s="301"/>
      <c r="D79" s="176"/>
      <c r="E79" s="58">
        <f>$E$25</f>
        <v>0</v>
      </c>
      <c r="H79" s="268"/>
      <c r="I79" s="268"/>
      <c r="J79" s="283"/>
      <c r="K79" s="283"/>
      <c r="L79" s="283"/>
      <c r="M79" s="283"/>
      <c r="N79" s="283"/>
      <c r="O79" s="283"/>
      <c r="P79" s="77"/>
      <c r="Q79" s="290"/>
    </row>
    <row r="80" spans="1:17" ht="22.5" customHeight="1">
      <c r="A80" s="322" t="s">
        <v>217</v>
      </c>
      <c r="B80" s="322"/>
      <c r="C80" s="322"/>
      <c r="D80" s="322"/>
      <c r="E80" s="322"/>
      <c r="F80" s="87"/>
      <c r="G80" s="65"/>
      <c r="H80" s="65"/>
    </row>
    <row r="81" spans="1:17" ht="22.5" customHeight="1">
      <c r="A81" s="323"/>
      <c r="B81" s="323"/>
      <c r="C81" s="323"/>
      <c r="D81" s="323"/>
      <c r="E81" s="323"/>
      <c r="F81" s="87"/>
      <c r="G81" s="64"/>
      <c r="H81" s="64"/>
    </row>
    <row r="82" spans="1:17" ht="22.5" customHeight="1">
      <c r="A82" s="269" t="str">
        <f>県新人大会印刷シート!$A$1</f>
        <v>第42回愛知県中学生新人バドミントン大会申込書</v>
      </c>
      <c r="B82" s="269"/>
      <c r="C82" s="269"/>
      <c r="D82" s="269"/>
      <c r="E82" s="269"/>
      <c r="F82" s="269"/>
      <c r="G82" s="269"/>
      <c r="H82" s="269"/>
      <c r="I82" s="269"/>
      <c r="J82" s="269"/>
      <c r="K82" s="269"/>
      <c r="L82" s="269"/>
      <c r="M82" s="269"/>
      <c r="N82" s="269"/>
      <c r="O82" s="269"/>
      <c r="P82" s="269"/>
      <c r="Q82" s="269"/>
    </row>
    <row r="83" spans="1:17" ht="22.5" customHeight="1">
      <c r="N83" s="54" t="s">
        <v>222</v>
      </c>
      <c r="O83" s="91">
        <f>$O$2</f>
        <v>0</v>
      </c>
      <c r="P83" s="88" t="s">
        <v>221</v>
      </c>
      <c r="Q83" s="5">
        <v>4</v>
      </c>
    </row>
    <row r="84" spans="1:17" ht="22.5" customHeight="1">
      <c r="A84" s="281" t="s">
        <v>212</v>
      </c>
      <c r="B84" s="282"/>
      <c r="C84" s="270" t="e">
        <f>C57</f>
        <v>#N/A</v>
      </c>
      <c r="D84" s="271"/>
      <c r="E84" s="271"/>
      <c r="F84" s="271"/>
      <c r="G84" s="271"/>
      <c r="H84" s="271"/>
      <c r="I84" s="271"/>
      <c r="J84" s="271"/>
      <c r="K84" s="271"/>
      <c r="L84" s="271"/>
      <c r="M84" s="271"/>
      <c r="N84" s="271"/>
      <c r="O84" s="271"/>
      <c r="P84" s="271"/>
      <c r="Q84" s="272"/>
    </row>
    <row r="85" spans="1:17" ht="22.5" customHeight="1">
      <c r="A85" s="200" t="s">
        <v>213</v>
      </c>
      <c r="B85" s="277"/>
      <c r="C85" s="278">
        <f>C58</f>
        <v>0</v>
      </c>
      <c r="D85" s="279"/>
      <c r="E85" s="279"/>
      <c r="F85" s="279"/>
      <c r="G85" s="279"/>
      <c r="H85" s="279"/>
      <c r="I85" s="279"/>
      <c r="J85" s="279"/>
      <c r="K85" s="279"/>
      <c r="L85" s="279"/>
      <c r="M85" s="279"/>
      <c r="N85" s="279"/>
      <c r="O85" s="279"/>
      <c r="P85" s="279"/>
      <c r="Q85" s="280"/>
    </row>
    <row r="86" spans="1:17" ht="22.5" customHeight="1">
      <c r="A86" s="292" t="s">
        <v>140</v>
      </c>
      <c r="B86" s="273"/>
      <c r="C86" s="287">
        <f>C32</f>
        <v>0</v>
      </c>
      <c r="D86" s="288"/>
      <c r="E86" s="288"/>
      <c r="F86" s="79"/>
      <c r="G86" s="81" t="s">
        <v>192</v>
      </c>
      <c r="H86" s="80"/>
      <c r="I86" s="273" t="s">
        <v>193</v>
      </c>
      <c r="J86" s="273"/>
      <c r="K86" s="274">
        <f>K59</f>
        <v>0</v>
      </c>
      <c r="L86" s="274"/>
      <c r="M86" s="274"/>
      <c r="N86" s="274"/>
      <c r="O86" s="274"/>
      <c r="P86" s="275"/>
      <c r="Q86" s="276"/>
    </row>
    <row r="87" spans="1:17" ht="22.5" customHeight="1"/>
    <row r="88" spans="1:17" ht="22.5" customHeight="1">
      <c r="A88" s="296" t="s">
        <v>141</v>
      </c>
      <c r="B88" s="297"/>
      <c r="C88" s="293">
        <f>C61</f>
        <v>0</v>
      </c>
      <c r="D88" s="293"/>
      <c r="E88" s="293"/>
      <c r="F88" s="293"/>
      <c r="G88" s="294"/>
      <c r="H88" s="295"/>
      <c r="J88" s="296" t="s">
        <v>141</v>
      </c>
      <c r="K88" s="297"/>
      <c r="L88" s="293">
        <f>L61</f>
        <v>0</v>
      </c>
      <c r="M88" s="293"/>
      <c r="N88" s="293"/>
      <c r="O88" s="293"/>
      <c r="P88" s="294"/>
      <c r="Q88" s="295"/>
    </row>
    <row r="89" spans="1:17" ht="22.5" customHeight="1">
      <c r="A89" s="325" t="s">
        <v>215</v>
      </c>
      <c r="B89" s="326"/>
      <c r="C89" s="327">
        <f>クラブチーム用入力シート!B33</f>
        <v>0</v>
      </c>
      <c r="D89" s="328"/>
      <c r="E89" s="328"/>
      <c r="F89" s="328"/>
      <c r="G89" s="329" t="s">
        <v>200</v>
      </c>
      <c r="H89" s="330"/>
      <c r="J89" s="325" t="s">
        <v>215</v>
      </c>
      <c r="K89" s="326"/>
      <c r="L89" s="327">
        <f>C89</f>
        <v>0</v>
      </c>
      <c r="M89" s="328"/>
      <c r="N89" s="328"/>
      <c r="O89" s="328"/>
      <c r="P89" s="329" t="s">
        <v>200</v>
      </c>
      <c r="Q89" s="330"/>
    </row>
    <row r="90" spans="1:17" ht="22.5" customHeight="1" thickBot="1">
      <c r="A90" s="51" t="s">
        <v>142</v>
      </c>
      <c r="B90" s="52" t="s">
        <v>149</v>
      </c>
      <c r="C90" s="52" t="s">
        <v>147</v>
      </c>
      <c r="D90" s="78" t="s">
        <v>191</v>
      </c>
      <c r="E90" s="52" t="s">
        <v>150</v>
      </c>
      <c r="F90" s="52" t="s">
        <v>147</v>
      </c>
      <c r="G90" s="78" t="s">
        <v>191</v>
      </c>
      <c r="H90" s="39" t="s">
        <v>148</v>
      </c>
      <c r="J90" s="51" t="s">
        <v>142</v>
      </c>
      <c r="K90" s="52" t="s">
        <v>149</v>
      </c>
      <c r="L90" s="52" t="s">
        <v>147</v>
      </c>
      <c r="M90" s="78" t="s">
        <v>191</v>
      </c>
      <c r="N90" s="52" t="s">
        <v>150</v>
      </c>
      <c r="O90" s="52" t="s">
        <v>147</v>
      </c>
      <c r="P90" s="78" t="s">
        <v>191</v>
      </c>
      <c r="Q90" s="39" t="s">
        <v>148</v>
      </c>
    </row>
    <row r="91" spans="1:17" ht="22.5" customHeight="1">
      <c r="A91" s="34" t="s">
        <v>143</v>
      </c>
      <c r="B91" s="129">
        <f>クラブチーム用入力シート!H35</f>
        <v>0</v>
      </c>
      <c r="C91" s="129">
        <f>クラブチーム用入力シート!H36</f>
        <v>0</v>
      </c>
      <c r="D91" s="136"/>
      <c r="E91" s="121">
        <f>クラブチーム用入力シート!D35</f>
        <v>0</v>
      </c>
      <c r="F91" s="122">
        <f>クラブチーム用入力シート!D36</f>
        <v>0</v>
      </c>
      <c r="G91" s="122"/>
      <c r="H91" s="166" t="s">
        <v>263</v>
      </c>
      <c r="J91" s="34" t="s">
        <v>155</v>
      </c>
      <c r="K91" s="35">
        <f>クラブチーム用入力シート!AB35</f>
        <v>0</v>
      </c>
      <c r="L91" s="35">
        <f>クラブチーム用入力シート!AB36</f>
        <v>0</v>
      </c>
      <c r="M91" s="35"/>
      <c r="N91" s="121">
        <f>クラブチーム用入力シート!X35</f>
        <v>0</v>
      </c>
      <c r="O91" s="122">
        <f>クラブチーム用入力シート!X36</f>
        <v>0</v>
      </c>
      <c r="P91" s="122"/>
      <c r="Q91" s="166" t="s">
        <v>263</v>
      </c>
    </row>
    <row r="92" spans="1:17" ht="22.5" customHeight="1">
      <c r="A92" s="30" t="s">
        <v>144</v>
      </c>
      <c r="B92" s="124">
        <f>クラブチーム用入力シート!I35</f>
        <v>0</v>
      </c>
      <c r="C92" s="124">
        <f>クラブチーム用入力シート!I36</f>
        <v>0</v>
      </c>
      <c r="D92" s="132"/>
      <c r="E92" s="123">
        <f>クラブチーム用入力シート!E35</f>
        <v>0</v>
      </c>
      <c r="F92" s="124">
        <f>クラブチーム用入力シート!E36</f>
        <v>0</v>
      </c>
      <c r="G92" s="124"/>
      <c r="H92" s="131" t="s">
        <v>263</v>
      </c>
      <c r="J92" s="30" t="s">
        <v>156</v>
      </c>
      <c r="K92" s="25">
        <f>クラブチーム用入力シート!AC35</f>
        <v>0</v>
      </c>
      <c r="L92" s="25">
        <f>クラブチーム用入力シート!AC36</f>
        <v>0</v>
      </c>
      <c r="M92" s="25"/>
      <c r="N92" s="123">
        <f>クラブチーム用入力シート!Y35</f>
        <v>0</v>
      </c>
      <c r="O92" s="124">
        <f>クラブチーム用入力シート!Y36</f>
        <v>0</v>
      </c>
      <c r="P92" s="124"/>
      <c r="Q92" s="131" t="s">
        <v>263</v>
      </c>
    </row>
    <row r="93" spans="1:17" ht="22.5" customHeight="1">
      <c r="A93" s="30" t="s">
        <v>145</v>
      </c>
      <c r="B93" s="124">
        <f>クラブチーム用入力シート!J35</f>
        <v>0</v>
      </c>
      <c r="C93" s="124">
        <f>クラブチーム用入力シート!J36</f>
        <v>0</v>
      </c>
      <c r="D93" s="132"/>
      <c r="E93" s="123">
        <f>クラブチーム用入力シート!F35</f>
        <v>0</v>
      </c>
      <c r="F93" s="124">
        <f>クラブチーム用入力シート!F36</f>
        <v>0</v>
      </c>
      <c r="G93" s="124"/>
      <c r="H93" s="131" t="s">
        <v>263</v>
      </c>
      <c r="J93" s="30" t="s">
        <v>157</v>
      </c>
      <c r="K93" s="25">
        <f>クラブチーム用入力シート!AD35</f>
        <v>0</v>
      </c>
      <c r="L93" s="25">
        <f>クラブチーム用入力シート!AD36</f>
        <v>0</v>
      </c>
      <c r="M93" s="25"/>
      <c r="N93" s="123">
        <f>クラブチーム用入力シート!Z35</f>
        <v>0</v>
      </c>
      <c r="O93" s="124">
        <f>クラブチーム用入力シート!Z36</f>
        <v>0</v>
      </c>
      <c r="P93" s="124"/>
      <c r="Q93" s="131" t="s">
        <v>263</v>
      </c>
    </row>
    <row r="94" spans="1:17" ht="22.5" customHeight="1" thickBot="1">
      <c r="A94" s="30" t="s">
        <v>146</v>
      </c>
      <c r="B94" s="124">
        <f>クラブチーム用入力シート!K35</f>
        <v>0</v>
      </c>
      <c r="C94" s="124">
        <f>クラブチーム用入力シート!K36</f>
        <v>0</v>
      </c>
      <c r="D94" s="132"/>
      <c r="E94" s="126">
        <f>クラブチーム用入力シート!G35</f>
        <v>0</v>
      </c>
      <c r="F94" s="127">
        <f>クラブチーム用入力シート!G36</f>
        <v>0</v>
      </c>
      <c r="G94" s="127"/>
      <c r="H94" s="167" t="s">
        <v>263</v>
      </c>
      <c r="J94" s="30" t="s">
        <v>158</v>
      </c>
      <c r="K94" s="25">
        <f>クラブチーム用入力シート!AE35</f>
        <v>0</v>
      </c>
      <c r="L94" s="25">
        <f>クラブチーム用入力シート!AE36</f>
        <v>0</v>
      </c>
      <c r="M94" s="25"/>
      <c r="N94" s="126">
        <f>クラブチーム用入力シート!AA35</f>
        <v>0</v>
      </c>
      <c r="O94" s="127">
        <f>クラブチーム用入力シート!AA36</f>
        <v>0</v>
      </c>
      <c r="P94" s="127"/>
      <c r="Q94" s="167" t="s">
        <v>263</v>
      </c>
    </row>
    <row r="95" spans="1:17" ht="22.5" customHeight="1">
      <c r="A95" s="30" t="s">
        <v>151</v>
      </c>
      <c r="B95" s="124">
        <f>クラブチーム用入力シート!L35</f>
        <v>0</v>
      </c>
      <c r="C95" s="124">
        <f>クラブチーム用入力シート!L36</f>
        <v>0</v>
      </c>
      <c r="D95" s="124"/>
      <c r="E95" s="129">
        <f>クラブチーム用入力シート!M35</f>
        <v>0</v>
      </c>
      <c r="F95" s="129">
        <f>クラブチーム用入力シート!M36</f>
        <v>0</v>
      </c>
      <c r="G95" s="136"/>
      <c r="H95" s="130"/>
      <c r="J95" s="30" t="s">
        <v>159</v>
      </c>
      <c r="K95" s="25">
        <f>クラブチーム用入力シート!AF35</f>
        <v>0</v>
      </c>
      <c r="L95" s="25">
        <f>クラブチーム用入力シート!AF36</f>
        <v>0</v>
      </c>
      <c r="M95" s="25"/>
      <c r="N95" s="25">
        <f>クラブチーム用入力シート!AG35</f>
        <v>0</v>
      </c>
      <c r="O95" s="25">
        <f>クラブチーム用入力シート!AG36</f>
        <v>0</v>
      </c>
      <c r="P95" s="75"/>
      <c r="Q95" s="29"/>
    </row>
    <row r="96" spans="1:17" ht="22.5" customHeight="1">
      <c r="A96" s="30" t="s">
        <v>152</v>
      </c>
      <c r="B96" s="124">
        <f>クラブチーム用入力シート!N35</f>
        <v>0</v>
      </c>
      <c r="C96" s="124">
        <f>クラブチーム用入力シート!N36</f>
        <v>0</v>
      </c>
      <c r="D96" s="124"/>
      <c r="E96" s="124">
        <f>クラブチーム用入力シート!O35</f>
        <v>0</v>
      </c>
      <c r="F96" s="124">
        <f>クラブチーム用入力シート!O36</f>
        <v>0</v>
      </c>
      <c r="G96" s="132"/>
      <c r="H96" s="131"/>
      <c r="J96" s="30" t="s">
        <v>160</v>
      </c>
      <c r="K96" s="25">
        <f>クラブチーム用入力シート!AH35</f>
        <v>0</v>
      </c>
      <c r="L96" s="25">
        <f>クラブチーム用入力シート!AH36</f>
        <v>0</v>
      </c>
      <c r="M96" s="25"/>
      <c r="N96" s="25">
        <f>クラブチーム用入力シート!AI35</f>
        <v>0</v>
      </c>
      <c r="O96" s="25">
        <f>クラブチーム用入力シート!AI36</f>
        <v>0</v>
      </c>
      <c r="P96" s="75"/>
      <c r="Q96" s="29"/>
    </row>
    <row r="97" spans="1:17" ht="22.5" customHeight="1">
      <c r="A97" s="30" t="s">
        <v>153</v>
      </c>
      <c r="B97" s="124">
        <f>クラブチーム用入力シート!P35</f>
        <v>0</v>
      </c>
      <c r="C97" s="124">
        <f>クラブチーム用入力シート!P36</f>
        <v>0</v>
      </c>
      <c r="D97" s="124"/>
      <c r="E97" s="124">
        <f>クラブチーム用入力シート!Q35</f>
        <v>0</v>
      </c>
      <c r="F97" s="124">
        <f>クラブチーム用入力シート!Q36</f>
        <v>0</v>
      </c>
      <c r="G97" s="132"/>
      <c r="H97" s="131"/>
      <c r="J97" s="30" t="s">
        <v>161</v>
      </c>
      <c r="K97" s="25">
        <f>クラブチーム用入力シート!AJ35</f>
        <v>0</v>
      </c>
      <c r="L97" s="25">
        <f>クラブチーム用入力シート!AJ36</f>
        <v>0</v>
      </c>
      <c r="M97" s="25"/>
      <c r="N97" s="25">
        <f>クラブチーム用入力シート!AK35</f>
        <v>0</v>
      </c>
      <c r="O97" s="25">
        <f>クラブチーム用入力シート!AK36</f>
        <v>0</v>
      </c>
      <c r="P97" s="75"/>
      <c r="Q97" s="29"/>
    </row>
    <row r="98" spans="1:17" ht="22.5" customHeight="1">
      <c r="A98" s="30" t="s">
        <v>154</v>
      </c>
      <c r="B98" s="124">
        <f>クラブチーム用入力シート!R35</f>
        <v>0</v>
      </c>
      <c r="C98" s="124">
        <f>クラブチーム用入力シート!R36</f>
        <v>0</v>
      </c>
      <c r="D98" s="124"/>
      <c r="E98" s="124">
        <f>クラブチーム用入力シート!S35</f>
        <v>0</v>
      </c>
      <c r="F98" s="124">
        <f>クラブチーム用入力シート!S36</f>
        <v>0</v>
      </c>
      <c r="G98" s="132"/>
      <c r="H98" s="131"/>
      <c r="J98" s="30" t="s">
        <v>162</v>
      </c>
      <c r="K98" s="25">
        <f>クラブチーム用入力シート!AL35</f>
        <v>0</v>
      </c>
      <c r="L98" s="25">
        <f>クラブチーム用入力シート!AL36</f>
        <v>0</v>
      </c>
      <c r="M98" s="25"/>
      <c r="N98" s="25">
        <f>クラブチーム用入力シート!AM35</f>
        <v>0</v>
      </c>
      <c r="O98" s="25">
        <f>クラブチーム用入力シート!AM36</f>
        <v>0</v>
      </c>
      <c r="P98" s="75"/>
      <c r="Q98" s="29"/>
    </row>
    <row r="99" spans="1:17" ht="22.5" customHeight="1">
      <c r="A99" s="30" t="s">
        <v>269</v>
      </c>
      <c r="B99" s="124">
        <f>クラブチーム用入力シート!T35</f>
        <v>0</v>
      </c>
      <c r="C99" s="124">
        <f>クラブチーム用入力シート!T36</f>
        <v>0</v>
      </c>
      <c r="D99" s="124"/>
      <c r="E99" s="124">
        <f>クラブチーム用入力シート!U35</f>
        <v>0</v>
      </c>
      <c r="F99" s="124">
        <f>クラブチーム用入力シート!U36</f>
        <v>0</v>
      </c>
      <c r="G99" s="132"/>
      <c r="H99" s="131"/>
      <c r="J99" s="30" t="s">
        <v>271</v>
      </c>
      <c r="K99" s="25">
        <f>クラブチーム用入力シート!AN35</f>
        <v>0</v>
      </c>
      <c r="L99" s="25">
        <f>クラブチーム用入力シート!AN36</f>
        <v>0</v>
      </c>
      <c r="M99" s="25"/>
      <c r="N99" s="25">
        <f>クラブチーム用入力シート!AO35</f>
        <v>0</v>
      </c>
      <c r="O99" s="25">
        <f>クラブチーム用入力シート!AO36</f>
        <v>0</v>
      </c>
      <c r="P99" s="75"/>
      <c r="Q99" s="29"/>
    </row>
    <row r="100" spans="1:17" ht="22.5" customHeight="1">
      <c r="A100" s="31" t="s">
        <v>270</v>
      </c>
      <c r="B100" s="133">
        <f>クラブチーム用入力シート!V35</f>
        <v>0</v>
      </c>
      <c r="C100" s="133">
        <f>クラブチーム用入力シート!V36</f>
        <v>0</v>
      </c>
      <c r="D100" s="133"/>
      <c r="E100" s="133">
        <f>クラブチーム用入力シート!W35</f>
        <v>0</v>
      </c>
      <c r="F100" s="133">
        <f>クラブチーム用入力シート!W36</f>
        <v>0</v>
      </c>
      <c r="G100" s="134"/>
      <c r="H100" s="135"/>
      <c r="J100" s="31" t="s">
        <v>272</v>
      </c>
      <c r="K100" s="32">
        <f>クラブチーム用入力シート!AP35</f>
        <v>0</v>
      </c>
      <c r="L100" s="32">
        <f>クラブチーム用入力シート!AP36</f>
        <v>0</v>
      </c>
      <c r="M100" s="32"/>
      <c r="N100" s="32">
        <f>クラブチーム用入力シート!AQ35</f>
        <v>0</v>
      </c>
      <c r="O100" s="32">
        <f>クラブチーム用入力シート!AQ36</f>
        <v>0</v>
      </c>
      <c r="P100" s="76"/>
      <c r="Q100" s="33"/>
    </row>
    <row r="101" spans="1:17" ht="22.5" customHeight="1"/>
    <row r="102" spans="1:17" ht="22.5" customHeight="1">
      <c r="H102" s="290" t="s">
        <v>219</v>
      </c>
      <c r="I102" s="324"/>
      <c r="J102" s="324"/>
      <c r="K102" s="324"/>
      <c r="L102" s="324"/>
      <c r="M102" s="324"/>
      <c r="N102" s="324"/>
      <c r="O102" s="324"/>
      <c r="P102" s="324"/>
    </row>
    <row r="103" spans="1:17" ht="22.5" customHeight="1">
      <c r="A103" s="43" t="str">
        <f>$A$22</f>
        <v>ﾁｰﾑ総振込金額</v>
      </c>
      <c r="B103" s="173" t="str">
        <f>$B$22</f>
        <v>人数（組数）</v>
      </c>
      <c r="C103" s="174"/>
      <c r="D103" s="172"/>
      <c r="E103" s="175" t="str">
        <f>$E$22</f>
        <v>金額</v>
      </c>
      <c r="H103" s="324"/>
      <c r="I103" s="324"/>
      <c r="J103" s="324"/>
      <c r="K103" s="324"/>
      <c r="L103" s="324"/>
      <c r="M103" s="324"/>
      <c r="N103" s="324"/>
      <c r="O103" s="324"/>
      <c r="P103" s="324"/>
    </row>
    <row r="104" spans="1:17" ht="22.5" customHeight="1">
      <c r="A104" s="60" t="str">
        <f>$A$23</f>
        <v>参加費単　１０００円×</v>
      </c>
      <c r="B104" s="69">
        <f>$B$23</f>
        <v>0</v>
      </c>
      <c r="C104" s="62" t="str">
        <f>C77</f>
        <v>人＝</v>
      </c>
      <c r="D104" s="73"/>
      <c r="E104" s="28">
        <f>$E$23</f>
        <v>0</v>
      </c>
      <c r="H104" s="141" t="s">
        <v>212</v>
      </c>
      <c r="I104" s="141"/>
      <c r="J104" s="291"/>
      <c r="K104" s="291"/>
      <c r="L104" s="291"/>
      <c r="M104" s="291"/>
      <c r="N104" s="291"/>
      <c r="O104" s="291"/>
      <c r="P104" s="55"/>
    </row>
    <row r="105" spans="1:17" ht="22.5" customHeight="1">
      <c r="A105" s="61" t="str">
        <f>$A$24</f>
        <v>参加費複　２０００円×</v>
      </c>
      <c r="B105" s="70">
        <f>$B$24</f>
        <v>0</v>
      </c>
      <c r="C105" s="63" t="str">
        <f>C78</f>
        <v>組＝</v>
      </c>
      <c r="D105" s="74"/>
      <c r="E105" s="19">
        <f>$E$24</f>
        <v>0</v>
      </c>
      <c r="H105" s="268" t="s">
        <v>216</v>
      </c>
      <c r="I105" s="268"/>
      <c r="J105" s="283"/>
      <c r="K105" s="283"/>
      <c r="L105" s="283"/>
      <c r="M105" s="283"/>
      <c r="N105" s="283"/>
      <c r="O105" s="283"/>
      <c r="P105" s="77"/>
      <c r="Q105" s="290"/>
    </row>
    <row r="106" spans="1:17" ht="22.5" customHeight="1">
      <c r="A106" s="299" t="s">
        <v>173</v>
      </c>
      <c r="B106" s="300"/>
      <c r="C106" s="301"/>
      <c r="D106" s="176"/>
      <c r="E106" s="58">
        <f>$E$25</f>
        <v>0</v>
      </c>
      <c r="H106" s="268"/>
      <c r="I106" s="268"/>
      <c r="J106" s="283"/>
      <c r="K106" s="283"/>
      <c r="L106" s="283"/>
      <c r="M106" s="283"/>
      <c r="N106" s="283"/>
      <c r="O106" s="283"/>
      <c r="P106" s="77"/>
      <c r="Q106" s="290"/>
    </row>
    <row r="107" spans="1:17" ht="22.5" customHeight="1">
      <c r="A107" s="322" t="s">
        <v>217</v>
      </c>
      <c r="B107" s="322"/>
      <c r="C107" s="322"/>
      <c r="D107" s="322"/>
      <c r="E107" s="322"/>
      <c r="F107" s="87"/>
      <c r="G107" s="65"/>
      <c r="H107" s="65"/>
    </row>
    <row r="108" spans="1:17" ht="22.5" customHeight="1">
      <c r="A108" s="323"/>
      <c r="B108" s="323"/>
      <c r="C108" s="323"/>
      <c r="D108" s="323"/>
      <c r="E108" s="323"/>
      <c r="F108" s="87"/>
      <c r="G108" s="64"/>
      <c r="H108" s="64"/>
    </row>
    <row r="109" spans="1:17" ht="22.5" customHeight="1">
      <c r="A109" s="269" t="str">
        <f>県新人大会印刷シート!$A$1</f>
        <v>第42回愛知県中学生新人バドミントン大会申込書</v>
      </c>
      <c r="B109" s="269"/>
      <c r="C109" s="269"/>
      <c r="D109" s="269"/>
      <c r="E109" s="269"/>
      <c r="F109" s="269"/>
      <c r="G109" s="269"/>
      <c r="H109" s="269"/>
      <c r="I109" s="269"/>
      <c r="J109" s="269"/>
      <c r="K109" s="269"/>
      <c r="L109" s="269"/>
      <c r="M109" s="269"/>
      <c r="N109" s="269"/>
      <c r="O109" s="269"/>
      <c r="P109" s="269"/>
      <c r="Q109" s="269"/>
    </row>
    <row r="110" spans="1:17" ht="22.5" customHeight="1">
      <c r="N110" s="54" t="s">
        <v>222</v>
      </c>
      <c r="O110" s="91">
        <f>$O$2</f>
        <v>0</v>
      </c>
      <c r="P110" s="88" t="s">
        <v>221</v>
      </c>
      <c r="Q110" s="5">
        <v>5</v>
      </c>
    </row>
    <row r="111" spans="1:17" ht="22.5" customHeight="1">
      <c r="A111" s="281" t="s">
        <v>212</v>
      </c>
      <c r="B111" s="282"/>
      <c r="C111" s="270" t="e">
        <f>C84</f>
        <v>#N/A</v>
      </c>
      <c r="D111" s="271"/>
      <c r="E111" s="271"/>
      <c r="F111" s="271"/>
      <c r="G111" s="271"/>
      <c r="H111" s="271"/>
      <c r="I111" s="271"/>
      <c r="J111" s="271"/>
      <c r="K111" s="271"/>
      <c r="L111" s="271"/>
      <c r="M111" s="271"/>
      <c r="N111" s="271"/>
      <c r="O111" s="271"/>
      <c r="P111" s="271"/>
      <c r="Q111" s="272"/>
    </row>
    <row r="112" spans="1:17" ht="22.5" customHeight="1">
      <c r="A112" s="200" t="s">
        <v>213</v>
      </c>
      <c r="B112" s="277"/>
      <c r="C112" s="278">
        <f>C85</f>
        <v>0</v>
      </c>
      <c r="D112" s="279"/>
      <c r="E112" s="279"/>
      <c r="F112" s="279"/>
      <c r="G112" s="279"/>
      <c r="H112" s="279"/>
      <c r="I112" s="279"/>
      <c r="J112" s="279"/>
      <c r="K112" s="279"/>
      <c r="L112" s="279"/>
      <c r="M112" s="279"/>
      <c r="N112" s="279"/>
      <c r="O112" s="279"/>
      <c r="P112" s="279"/>
      <c r="Q112" s="280"/>
    </row>
    <row r="113" spans="1:17" ht="22.5" customHeight="1">
      <c r="A113" s="292" t="s">
        <v>140</v>
      </c>
      <c r="B113" s="273"/>
      <c r="C113" s="287">
        <f>C59</f>
        <v>0</v>
      </c>
      <c r="D113" s="288"/>
      <c r="E113" s="288"/>
      <c r="F113" s="79"/>
      <c r="G113" s="81" t="s">
        <v>192</v>
      </c>
      <c r="H113" s="80"/>
      <c r="I113" s="273" t="s">
        <v>193</v>
      </c>
      <c r="J113" s="273"/>
      <c r="K113" s="274">
        <f>K86</f>
        <v>0</v>
      </c>
      <c r="L113" s="274"/>
      <c r="M113" s="274"/>
      <c r="N113" s="274"/>
      <c r="O113" s="274"/>
      <c r="P113" s="275"/>
      <c r="Q113" s="276"/>
    </row>
    <row r="114" spans="1:17" ht="22.5" customHeight="1"/>
    <row r="115" spans="1:17" ht="22.5" customHeight="1">
      <c r="A115" s="296" t="s">
        <v>141</v>
      </c>
      <c r="B115" s="297"/>
      <c r="C115" s="293">
        <f>C88</f>
        <v>0</v>
      </c>
      <c r="D115" s="293"/>
      <c r="E115" s="293"/>
      <c r="F115" s="293"/>
      <c r="G115" s="294"/>
      <c r="H115" s="295"/>
      <c r="J115" s="296" t="s">
        <v>141</v>
      </c>
      <c r="K115" s="297"/>
      <c r="L115" s="293">
        <f>L88</f>
        <v>0</v>
      </c>
      <c r="M115" s="293"/>
      <c r="N115" s="293"/>
      <c r="O115" s="293"/>
      <c r="P115" s="294"/>
      <c r="Q115" s="295"/>
    </row>
    <row r="116" spans="1:17" ht="22.5" customHeight="1">
      <c r="A116" s="325" t="s">
        <v>215</v>
      </c>
      <c r="B116" s="326"/>
      <c r="C116" s="327">
        <f>クラブチーム用入力シート!B38</f>
        <v>0</v>
      </c>
      <c r="D116" s="328"/>
      <c r="E116" s="328"/>
      <c r="F116" s="328"/>
      <c r="G116" s="329" t="s">
        <v>200</v>
      </c>
      <c r="H116" s="330"/>
      <c r="J116" s="325" t="s">
        <v>215</v>
      </c>
      <c r="K116" s="326"/>
      <c r="L116" s="327">
        <f>C116</f>
        <v>0</v>
      </c>
      <c r="M116" s="328"/>
      <c r="N116" s="328"/>
      <c r="O116" s="328"/>
      <c r="P116" s="329" t="s">
        <v>200</v>
      </c>
      <c r="Q116" s="330"/>
    </row>
    <row r="117" spans="1:17" ht="22.5" customHeight="1" thickBot="1">
      <c r="A117" s="51" t="s">
        <v>142</v>
      </c>
      <c r="B117" s="52" t="s">
        <v>149</v>
      </c>
      <c r="C117" s="52" t="s">
        <v>147</v>
      </c>
      <c r="D117" s="78" t="s">
        <v>191</v>
      </c>
      <c r="E117" s="52" t="s">
        <v>150</v>
      </c>
      <c r="F117" s="52" t="s">
        <v>147</v>
      </c>
      <c r="G117" s="78" t="s">
        <v>191</v>
      </c>
      <c r="H117" s="39" t="s">
        <v>148</v>
      </c>
      <c r="J117" s="51" t="s">
        <v>142</v>
      </c>
      <c r="K117" s="52" t="s">
        <v>149</v>
      </c>
      <c r="L117" s="52" t="s">
        <v>147</v>
      </c>
      <c r="M117" s="78" t="s">
        <v>191</v>
      </c>
      <c r="N117" s="52" t="s">
        <v>150</v>
      </c>
      <c r="O117" s="52" t="s">
        <v>147</v>
      </c>
      <c r="P117" s="78" t="s">
        <v>191</v>
      </c>
      <c r="Q117" s="39" t="s">
        <v>148</v>
      </c>
    </row>
    <row r="118" spans="1:17" ht="22.5" customHeight="1">
      <c r="A118" s="34" t="s">
        <v>143</v>
      </c>
      <c r="B118" s="129">
        <f>クラブチーム用入力シート!H40</f>
        <v>0</v>
      </c>
      <c r="C118" s="129">
        <f>クラブチーム用入力シート!H41</f>
        <v>0</v>
      </c>
      <c r="D118" s="136"/>
      <c r="E118" s="121">
        <f>クラブチーム用入力シート!D40</f>
        <v>0</v>
      </c>
      <c r="F118" s="122">
        <f>クラブチーム用入力シート!D41</f>
        <v>0</v>
      </c>
      <c r="G118" s="122"/>
      <c r="H118" s="166" t="s">
        <v>263</v>
      </c>
      <c r="J118" s="34" t="s">
        <v>155</v>
      </c>
      <c r="K118" s="35">
        <f>クラブチーム用入力シート!AB40</f>
        <v>0</v>
      </c>
      <c r="L118" s="35">
        <f>クラブチーム用入力シート!AB41</f>
        <v>0</v>
      </c>
      <c r="M118" s="35"/>
      <c r="N118" s="121">
        <f>クラブチーム用入力シート!X40</f>
        <v>0</v>
      </c>
      <c r="O118" s="122">
        <f>クラブチーム用入力シート!X41</f>
        <v>0</v>
      </c>
      <c r="P118" s="122"/>
      <c r="Q118" s="166" t="s">
        <v>263</v>
      </c>
    </row>
    <row r="119" spans="1:17" ht="22.5" customHeight="1">
      <c r="A119" s="30" t="s">
        <v>144</v>
      </c>
      <c r="B119" s="124">
        <f>クラブチーム用入力シート!I40</f>
        <v>0</v>
      </c>
      <c r="C119" s="124">
        <f>クラブチーム用入力シート!I41</f>
        <v>0</v>
      </c>
      <c r="D119" s="132"/>
      <c r="E119" s="123">
        <f>クラブチーム用入力シート!E40</f>
        <v>0</v>
      </c>
      <c r="F119" s="124">
        <f>クラブチーム用入力シート!E41</f>
        <v>0</v>
      </c>
      <c r="G119" s="124"/>
      <c r="H119" s="131" t="s">
        <v>263</v>
      </c>
      <c r="J119" s="30" t="s">
        <v>156</v>
      </c>
      <c r="K119" s="25">
        <f>クラブチーム用入力シート!AC40</f>
        <v>0</v>
      </c>
      <c r="L119" s="25">
        <f>クラブチーム用入力シート!AC41</f>
        <v>0</v>
      </c>
      <c r="M119" s="25"/>
      <c r="N119" s="123">
        <f>クラブチーム用入力シート!Y40</f>
        <v>0</v>
      </c>
      <c r="O119" s="124">
        <f>クラブチーム用入力シート!Y41</f>
        <v>0</v>
      </c>
      <c r="P119" s="124"/>
      <c r="Q119" s="131" t="s">
        <v>263</v>
      </c>
    </row>
    <row r="120" spans="1:17" ht="22.5" customHeight="1">
      <c r="A120" s="30" t="s">
        <v>145</v>
      </c>
      <c r="B120" s="124">
        <f>クラブチーム用入力シート!J40</f>
        <v>0</v>
      </c>
      <c r="C120" s="124">
        <f>クラブチーム用入力シート!J41</f>
        <v>0</v>
      </c>
      <c r="D120" s="132"/>
      <c r="E120" s="123">
        <f>クラブチーム用入力シート!F40</f>
        <v>0</v>
      </c>
      <c r="F120" s="124">
        <f>クラブチーム用入力シート!F41</f>
        <v>0</v>
      </c>
      <c r="G120" s="124"/>
      <c r="H120" s="131" t="s">
        <v>263</v>
      </c>
      <c r="J120" s="30" t="s">
        <v>157</v>
      </c>
      <c r="K120" s="25">
        <f>クラブチーム用入力シート!AD40</f>
        <v>0</v>
      </c>
      <c r="L120" s="25">
        <f>クラブチーム用入力シート!AD41</f>
        <v>0</v>
      </c>
      <c r="M120" s="25"/>
      <c r="N120" s="123">
        <f>クラブチーム用入力シート!Z40</f>
        <v>0</v>
      </c>
      <c r="O120" s="124">
        <f>クラブチーム用入力シート!Z41</f>
        <v>0</v>
      </c>
      <c r="P120" s="124"/>
      <c r="Q120" s="131" t="s">
        <v>263</v>
      </c>
    </row>
    <row r="121" spans="1:17" ht="22.5" customHeight="1" thickBot="1">
      <c r="A121" s="30" t="s">
        <v>146</v>
      </c>
      <c r="B121" s="124">
        <f>クラブチーム用入力シート!K40</f>
        <v>0</v>
      </c>
      <c r="C121" s="124">
        <f>クラブチーム用入力シート!K41</f>
        <v>0</v>
      </c>
      <c r="D121" s="132"/>
      <c r="E121" s="126">
        <f>クラブチーム用入力シート!G40</f>
        <v>0</v>
      </c>
      <c r="F121" s="127">
        <f>クラブチーム用入力シート!G41</f>
        <v>0</v>
      </c>
      <c r="G121" s="127"/>
      <c r="H121" s="167" t="s">
        <v>263</v>
      </c>
      <c r="J121" s="30" t="s">
        <v>158</v>
      </c>
      <c r="K121" s="25">
        <f>クラブチーム用入力シート!AE40</f>
        <v>0</v>
      </c>
      <c r="L121" s="25">
        <f>クラブチーム用入力シート!AE41</f>
        <v>0</v>
      </c>
      <c r="M121" s="25"/>
      <c r="N121" s="126">
        <f>クラブチーム用入力シート!AA40</f>
        <v>0</v>
      </c>
      <c r="O121" s="127">
        <f>クラブチーム用入力シート!AA41</f>
        <v>0</v>
      </c>
      <c r="P121" s="127"/>
      <c r="Q121" s="167" t="s">
        <v>263</v>
      </c>
    </row>
    <row r="122" spans="1:17" ht="22.5" customHeight="1">
      <c r="A122" s="30" t="s">
        <v>151</v>
      </c>
      <c r="B122" s="124">
        <f>クラブチーム用入力シート!L40</f>
        <v>0</v>
      </c>
      <c r="C122" s="124">
        <f>クラブチーム用入力シート!L41</f>
        <v>0</v>
      </c>
      <c r="D122" s="124"/>
      <c r="E122" s="129">
        <f>クラブチーム用入力シート!M40</f>
        <v>0</v>
      </c>
      <c r="F122" s="129">
        <f>クラブチーム用入力シート!M41</f>
        <v>0</v>
      </c>
      <c r="G122" s="136"/>
      <c r="H122" s="130"/>
      <c r="J122" s="30" t="s">
        <v>159</v>
      </c>
      <c r="K122" s="25">
        <f>クラブチーム用入力シート!AF40</f>
        <v>0</v>
      </c>
      <c r="L122" s="25">
        <f>クラブチーム用入力シート!AF41</f>
        <v>0</v>
      </c>
      <c r="M122" s="25"/>
      <c r="N122" s="25">
        <f>クラブチーム用入力シート!AG40</f>
        <v>0</v>
      </c>
      <c r="O122" s="25">
        <f>クラブチーム用入力シート!AG41</f>
        <v>0</v>
      </c>
      <c r="P122" s="75"/>
      <c r="Q122" s="29"/>
    </row>
    <row r="123" spans="1:17" ht="22.5" customHeight="1">
      <c r="A123" s="30" t="s">
        <v>152</v>
      </c>
      <c r="B123" s="124">
        <f>クラブチーム用入力シート!N40</f>
        <v>0</v>
      </c>
      <c r="C123" s="124">
        <f>クラブチーム用入力シート!N41</f>
        <v>0</v>
      </c>
      <c r="D123" s="124"/>
      <c r="E123" s="124">
        <f>クラブチーム用入力シート!O40</f>
        <v>0</v>
      </c>
      <c r="F123" s="124">
        <f>クラブチーム用入力シート!O41</f>
        <v>0</v>
      </c>
      <c r="G123" s="132"/>
      <c r="H123" s="131"/>
      <c r="J123" s="30" t="s">
        <v>160</v>
      </c>
      <c r="K123" s="25">
        <f>クラブチーム用入力シート!AH40</f>
        <v>0</v>
      </c>
      <c r="L123" s="25">
        <f>クラブチーム用入力シート!AH41</f>
        <v>0</v>
      </c>
      <c r="M123" s="25"/>
      <c r="N123" s="25">
        <f>クラブチーム用入力シート!AI40</f>
        <v>0</v>
      </c>
      <c r="O123" s="25">
        <f>クラブチーム用入力シート!AI41</f>
        <v>0</v>
      </c>
      <c r="P123" s="75"/>
      <c r="Q123" s="29"/>
    </row>
    <row r="124" spans="1:17" ht="22.5" customHeight="1">
      <c r="A124" s="30" t="s">
        <v>153</v>
      </c>
      <c r="B124" s="124">
        <f>クラブチーム用入力シート!P40</f>
        <v>0</v>
      </c>
      <c r="C124" s="124">
        <f>クラブチーム用入力シート!P41</f>
        <v>0</v>
      </c>
      <c r="D124" s="124"/>
      <c r="E124" s="124">
        <f>クラブチーム用入力シート!Q40</f>
        <v>0</v>
      </c>
      <c r="F124" s="124">
        <f>クラブチーム用入力シート!Q41</f>
        <v>0</v>
      </c>
      <c r="G124" s="132"/>
      <c r="H124" s="131"/>
      <c r="J124" s="30" t="s">
        <v>161</v>
      </c>
      <c r="K124" s="25">
        <f>クラブチーム用入力シート!AJ40</f>
        <v>0</v>
      </c>
      <c r="L124" s="25">
        <f>クラブチーム用入力シート!AJ41</f>
        <v>0</v>
      </c>
      <c r="M124" s="25"/>
      <c r="N124" s="25">
        <f>クラブチーム用入力シート!AK40</f>
        <v>0</v>
      </c>
      <c r="O124" s="25">
        <f>クラブチーム用入力シート!AK41</f>
        <v>0</v>
      </c>
      <c r="P124" s="75"/>
      <c r="Q124" s="29"/>
    </row>
    <row r="125" spans="1:17" ht="22.5" customHeight="1">
      <c r="A125" s="30" t="s">
        <v>154</v>
      </c>
      <c r="B125" s="124">
        <f>クラブチーム用入力シート!R40</f>
        <v>0</v>
      </c>
      <c r="C125" s="124">
        <f>クラブチーム用入力シート!R41</f>
        <v>0</v>
      </c>
      <c r="D125" s="124"/>
      <c r="E125" s="124">
        <f>クラブチーム用入力シート!S40</f>
        <v>0</v>
      </c>
      <c r="F125" s="124">
        <f>クラブチーム用入力シート!S41</f>
        <v>0</v>
      </c>
      <c r="G125" s="132"/>
      <c r="H125" s="131"/>
      <c r="J125" s="30" t="s">
        <v>162</v>
      </c>
      <c r="K125" s="25">
        <f>クラブチーム用入力シート!AL40</f>
        <v>0</v>
      </c>
      <c r="L125" s="25">
        <f>クラブチーム用入力シート!AL41</f>
        <v>0</v>
      </c>
      <c r="M125" s="25"/>
      <c r="N125" s="25">
        <f>クラブチーム用入力シート!AM40</f>
        <v>0</v>
      </c>
      <c r="O125" s="25">
        <f>クラブチーム用入力シート!AM41</f>
        <v>0</v>
      </c>
      <c r="P125" s="75"/>
      <c r="Q125" s="29"/>
    </row>
    <row r="126" spans="1:17" ht="22.5" customHeight="1">
      <c r="A126" s="30" t="s">
        <v>269</v>
      </c>
      <c r="B126" s="124">
        <f>クラブチーム用入力シート!T40</f>
        <v>0</v>
      </c>
      <c r="C126" s="124">
        <f>クラブチーム用入力シート!T41</f>
        <v>0</v>
      </c>
      <c r="D126" s="124"/>
      <c r="E126" s="124">
        <f>クラブチーム用入力シート!U40</f>
        <v>0</v>
      </c>
      <c r="F126" s="124">
        <f>クラブチーム用入力シート!U41</f>
        <v>0</v>
      </c>
      <c r="G126" s="132"/>
      <c r="H126" s="131"/>
      <c r="J126" s="30" t="s">
        <v>271</v>
      </c>
      <c r="K126" s="25">
        <f>クラブチーム用入力シート!AN40</f>
        <v>0</v>
      </c>
      <c r="L126" s="25">
        <f>クラブチーム用入力シート!AN41</f>
        <v>0</v>
      </c>
      <c r="M126" s="25"/>
      <c r="N126" s="25">
        <f>クラブチーム用入力シート!AO40</f>
        <v>0</v>
      </c>
      <c r="O126" s="25">
        <f>クラブチーム用入力シート!AO41</f>
        <v>0</v>
      </c>
      <c r="P126" s="75"/>
      <c r="Q126" s="29"/>
    </row>
    <row r="127" spans="1:17" ht="22.5" customHeight="1">
      <c r="A127" s="31" t="s">
        <v>270</v>
      </c>
      <c r="B127" s="133">
        <f>クラブチーム用入力シート!V40</f>
        <v>0</v>
      </c>
      <c r="C127" s="133">
        <f>クラブチーム用入力シート!V41</f>
        <v>0</v>
      </c>
      <c r="D127" s="133"/>
      <c r="E127" s="133">
        <f>クラブチーム用入力シート!W40</f>
        <v>0</v>
      </c>
      <c r="F127" s="133">
        <f>クラブチーム用入力シート!W41</f>
        <v>0</v>
      </c>
      <c r="G127" s="134"/>
      <c r="H127" s="135"/>
      <c r="J127" s="31" t="s">
        <v>272</v>
      </c>
      <c r="K127" s="32">
        <f>クラブチーム用入力シート!AP40</f>
        <v>0</v>
      </c>
      <c r="L127" s="32">
        <f>クラブチーム用入力シート!AP41</f>
        <v>0</v>
      </c>
      <c r="M127" s="32"/>
      <c r="N127" s="32">
        <f>クラブチーム用入力シート!AQ40</f>
        <v>0</v>
      </c>
      <c r="O127" s="32">
        <f>クラブチーム用入力シート!AQ41</f>
        <v>0</v>
      </c>
      <c r="P127" s="76"/>
      <c r="Q127" s="33"/>
    </row>
    <row r="128" spans="1:17" ht="22.5" customHeight="1"/>
    <row r="129" spans="1:17" ht="22.5" customHeight="1">
      <c r="H129" s="290" t="s">
        <v>219</v>
      </c>
      <c r="I129" s="324"/>
      <c r="J129" s="324"/>
      <c r="K129" s="324"/>
      <c r="L129" s="324"/>
      <c r="M129" s="324"/>
      <c r="N129" s="324"/>
      <c r="O129" s="324"/>
      <c r="P129" s="324"/>
    </row>
    <row r="130" spans="1:17" ht="22.5" customHeight="1">
      <c r="A130" s="43" t="str">
        <f>$A$22</f>
        <v>ﾁｰﾑ総振込金額</v>
      </c>
      <c r="B130" s="173" t="str">
        <f>$B$22</f>
        <v>人数（組数）</v>
      </c>
      <c r="C130" s="174"/>
      <c r="D130" s="172"/>
      <c r="E130" s="175" t="str">
        <f>$E$22</f>
        <v>金額</v>
      </c>
      <c r="H130" s="324"/>
      <c r="I130" s="324"/>
      <c r="J130" s="324"/>
      <c r="K130" s="324"/>
      <c r="L130" s="324"/>
      <c r="M130" s="324"/>
      <c r="N130" s="324"/>
      <c r="O130" s="324"/>
      <c r="P130" s="324"/>
    </row>
    <row r="131" spans="1:17" ht="22.5" customHeight="1">
      <c r="A131" s="60" t="str">
        <f>$A$23</f>
        <v>参加費単　１０００円×</v>
      </c>
      <c r="B131" s="69">
        <f>$B$23</f>
        <v>0</v>
      </c>
      <c r="C131" s="62" t="str">
        <f>C104</f>
        <v>人＝</v>
      </c>
      <c r="D131" s="73"/>
      <c r="E131" s="28">
        <f>$E$23</f>
        <v>0</v>
      </c>
      <c r="H131" s="141" t="s">
        <v>212</v>
      </c>
      <c r="I131" s="141"/>
      <c r="J131" s="291"/>
      <c r="K131" s="291"/>
      <c r="L131" s="291"/>
      <c r="M131" s="291"/>
      <c r="N131" s="291"/>
      <c r="O131" s="291"/>
      <c r="P131" s="55"/>
    </row>
    <row r="132" spans="1:17" ht="22.5" customHeight="1">
      <c r="A132" s="61" t="str">
        <f>$A$24</f>
        <v>参加費複　２０００円×</v>
      </c>
      <c r="B132" s="70">
        <f>$B$24</f>
        <v>0</v>
      </c>
      <c r="C132" s="63" t="str">
        <f>C105</f>
        <v>組＝</v>
      </c>
      <c r="D132" s="74"/>
      <c r="E132" s="19">
        <f>$E$24</f>
        <v>0</v>
      </c>
      <c r="H132" s="268" t="s">
        <v>216</v>
      </c>
      <c r="I132" s="268"/>
      <c r="J132" s="283"/>
      <c r="K132" s="283"/>
      <c r="L132" s="283"/>
      <c r="M132" s="283"/>
      <c r="N132" s="283"/>
      <c r="O132" s="283"/>
      <c r="P132" s="77"/>
      <c r="Q132" s="290"/>
    </row>
    <row r="133" spans="1:17" ht="22.5" customHeight="1">
      <c r="A133" s="299" t="s">
        <v>173</v>
      </c>
      <c r="B133" s="300"/>
      <c r="C133" s="301"/>
      <c r="D133" s="176"/>
      <c r="E133" s="58">
        <f>$E$25</f>
        <v>0</v>
      </c>
      <c r="H133" s="268"/>
      <c r="I133" s="268"/>
      <c r="J133" s="283"/>
      <c r="K133" s="283"/>
      <c r="L133" s="283"/>
      <c r="M133" s="283"/>
      <c r="N133" s="283"/>
      <c r="O133" s="283"/>
      <c r="P133" s="77"/>
      <c r="Q133" s="290"/>
    </row>
    <row r="134" spans="1:17" ht="22.5" customHeight="1">
      <c r="A134" s="322" t="s">
        <v>217</v>
      </c>
      <c r="B134" s="322"/>
      <c r="C134" s="322"/>
      <c r="D134" s="322"/>
      <c r="E134" s="322"/>
      <c r="F134" s="87"/>
      <c r="G134" s="65"/>
      <c r="H134" s="65"/>
    </row>
    <row r="135" spans="1:17" ht="22.5" customHeight="1">
      <c r="A135" s="323"/>
      <c r="B135" s="323"/>
      <c r="C135" s="323"/>
      <c r="D135" s="323"/>
      <c r="E135" s="323"/>
      <c r="F135" s="87"/>
      <c r="G135" s="64"/>
      <c r="H135" s="64"/>
    </row>
  </sheetData>
  <mergeCells count="132">
    <mergeCell ref="A1:Q1"/>
    <mergeCell ref="A3:B3"/>
    <mergeCell ref="C3:Q3"/>
    <mergeCell ref="A4:B4"/>
    <mergeCell ref="C4:Q4"/>
    <mergeCell ref="A5:B5"/>
    <mergeCell ref="C5:E5"/>
    <mergeCell ref="A88:B88"/>
    <mergeCell ref="C88:H88"/>
    <mergeCell ref="J88:K88"/>
    <mergeCell ref="L88:Q88"/>
    <mergeCell ref="H24:I25"/>
    <mergeCell ref="J24:O25"/>
    <mergeCell ref="Q24:Q25"/>
    <mergeCell ref="A35:B35"/>
    <mergeCell ref="C35:F35"/>
    <mergeCell ref="G35:H35"/>
    <mergeCell ref="J35:K35"/>
    <mergeCell ref="L35:O35"/>
    <mergeCell ref="I5:J5"/>
    <mergeCell ref="K5:Q5"/>
    <mergeCell ref="J23:O23"/>
    <mergeCell ref="C32:E32"/>
    <mergeCell ref="I32:J32"/>
    <mergeCell ref="A25:C25"/>
    <mergeCell ref="A34:B34"/>
    <mergeCell ref="L34:Q34"/>
    <mergeCell ref="H21:P22"/>
    <mergeCell ref="S5:W8"/>
    <mergeCell ref="A28:Q28"/>
    <mergeCell ref="A30:B30"/>
    <mergeCell ref="C30:Q30"/>
    <mergeCell ref="A7:B7"/>
    <mergeCell ref="C7:H7"/>
    <mergeCell ref="J7:K7"/>
    <mergeCell ref="L7:Q7"/>
    <mergeCell ref="R24:U25"/>
    <mergeCell ref="A8:B8"/>
    <mergeCell ref="J8:K8"/>
    <mergeCell ref="G8:H8"/>
    <mergeCell ref="C8:F8"/>
    <mergeCell ref="L8:O8"/>
    <mergeCell ref="P8:Q8"/>
    <mergeCell ref="A52:C52"/>
    <mergeCell ref="A26:E27"/>
    <mergeCell ref="A53:E54"/>
    <mergeCell ref="A55:Q55"/>
    <mergeCell ref="A31:B31"/>
    <mergeCell ref="C31:Q31"/>
    <mergeCell ref="A32:B32"/>
    <mergeCell ref="C34:H34"/>
    <mergeCell ref="J34:K34"/>
    <mergeCell ref="P35:Q35"/>
    <mergeCell ref="H48:P49"/>
    <mergeCell ref="J50:O50"/>
    <mergeCell ref="H51:I52"/>
    <mergeCell ref="J51:O52"/>
    <mergeCell ref="Q51:Q52"/>
    <mergeCell ref="K32:Q32"/>
    <mergeCell ref="A57:B57"/>
    <mergeCell ref="C57:Q57"/>
    <mergeCell ref="A58:B58"/>
    <mergeCell ref="C58:Q58"/>
    <mergeCell ref="A59:B59"/>
    <mergeCell ref="C59:E59"/>
    <mergeCell ref="I59:J59"/>
    <mergeCell ref="H78:I79"/>
    <mergeCell ref="J78:O79"/>
    <mergeCell ref="Q78:Q79"/>
    <mergeCell ref="A61:B61"/>
    <mergeCell ref="C61:H61"/>
    <mergeCell ref="J61:K61"/>
    <mergeCell ref="L61:Q61"/>
    <mergeCell ref="A62:B62"/>
    <mergeCell ref="C62:F62"/>
    <mergeCell ref="G62:H62"/>
    <mergeCell ref="H75:P76"/>
    <mergeCell ref="J77:O77"/>
    <mergeCell ref="K59:Q59"/>
    <mergeCell ref="J62:K62"/>
    <mergeCell ref="L62:O62"/>
    <mergeCell ref="P62:Q62"/>
    <mergeCell ref="A79:C79"/>
    <mergeCell ref="A80:E81"/>
    <mergeCell ref="A82:Q82"/>
    <mergeCell ref="A84:B84"/>
    <mergeCell ref="C84:Q84"/>
    <mergeCell ref="A85:B85"/>
    <mergeCell ref="C85:Q85"/>
    <mergeCell ref="A86:B86"/>
    <mergeCell ref="C86:E86"/>
    <mergeCell ref="I86:J86"/>
    <mergeCell ref="K86:Q86"/>
    <mergeCell ref="H102:P103"/>
    <mergeCell ref="J104:O104"/>
    <mergeCell ref="H105:I106"/>
    <mergeCell ref="J105:O106"/>
    <mergeCell ref="Q105:Q106"/>
    <mergeCell ref="A89:B89"/>
    <mergeCell ref="C89:F89"/>
    <mergeCell ref="G89:H89"/>
    <mergeCell ref="J89:K89"/>
    <mergeCell ref="L89:O89"/>
    <mergeCell ref="A106:C106"/>
    <mergeCell ref="P89:Q89"/>
    <mergeCell ref="A107:E108"/>
    <mergeCell ref="A109:Q109"/>
    <mergeCell ref="A111:B111"/>
    <mergeCell ref="C111:Q111"/>
    <mergeCell ref="A112:B112"/>
    <mergeCell ref="C112:Q112"/>
    <mergeCell ref="A113:B113"/>
    <mergeCell ref="C113:E113"/>
    <mergeCell ref="I113:J113"/>
    <mergeCell ref="K113:Q113"/>
    <mergeCell ref="A134:E135"/>
    <mergeCell ref="H129:P130"/>
    <mergeCell ref="J131:O131"/>
    <mergeCell ref="H132:I133"/>
    <mergeCell ref="J132:O133"/>
    <mergeCell ref="Q132:Q133"/>
    <mergeCell ref="A133:C133"/>
    <mergeCell ref="A115:B115"/>
    <mergeCell ref="C115:H115"/>
    <mergeCell ref="J115:K115"/>
    <mergeCell ref="L115:Q115"/>
    <mergeCell ref="A116:B116"/>
    <mergeCell ref="C116:F116"/>
    <mergeCell ref="G116:H116"/>
    <mergeCell ref="J116:K116"/>
    <mergeCell ref="L116:O116"/>
    <mergeCell ref="P116:Q116"/>
  </mergeCells>
  <phoneticPr fontId="11"/>
  <pageMargins left="0.21" right="0.12" top="0.53" bottom="0.21" header="0.31496062992125984" footer="0.13"/>
  <pageSetup paperSize="9" scale="97" orientation="landscape" r:id="rId1"/>
  <rowBreaks count="1" manualBreakCount="1">
    <brk id="27" max="16"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sheetPr>
  <dimension ref="B1:S58"/>
  <sheetViews>
    <sheetView workbookViewId="0">
      <selection activeCell="N6" sqref="N6"/>
    </sheetView>
  </sheetViews>
  <sheetFormatPr defaultRowHeight="13"/>
  <cols>
    <col min="2" max="2" width="4" customWidth="1"/>
    <col min="3" max="3" width="4.6328125" customWidth="1"/>
    <col min="4" max="5" width="15" customWidth="1"/>
    <col min="6" max="6" width="13.08984375" customWidth="1"/>
    <col min="7" max="7" width="4" customWidth="1"/>
    <col min="9" max="10" width="15" customWidth="1"/>
    <col min="13" max="13" width="3.453125" customWidth="1"/>
    <col min="14" max="15" width="12.08984375" customWidth="1"/>
    <col min="16" max="16" width="2.26953125" customWidth="1"/>
    <col min="17" max="17" width="3.453125" customWidth="1"/>
    <col min="18" max="19" width="12.08984375" customWidth="1"/>
  </cols>
  <sheetData>
    <row r="1" spans="2:18">
      <c r="B1" s="71" t="s">
        <v>291</v>
      </c>
      <c r="I1" s="71" t="s">
        <v>283</v>
      </c>
    </row>
    <row r="2" spans="2:18" ht="13.5" thickBot="1">
      <c r="B2" s="71" t="s">
        <v>292</v>
      </c>
      <c r="I2" s="71" t="s">
        <v>293</v>
      </c>
      <c r="M2" t="s">
        <v>284</v>
      </c>
    </row>
    <row r="3" spans="2:18" ht="13.5" thickBot="1">
      <c r="B3" s="336" t="s">
        <v>294</v>
      </c>
      <c r="C3" s="337"/>
      <c r="D3" s="338" t="e">
        <f>クラブチーム用入力シート!D6</f>
        <v>#N/A</v>
      </c>
      <c r="E3" s="339"/>
      <c r="H3" s="71"/>
    </row>
    <row r="4" spans="2:18">
      <c r="B4" s="71"/>
      <c r="H4" s="71"/>
    </row>
    <row r="5" spans="2:18" s="168" customFormat="1">
      <c r="B5" s="340" t="s">
        <v>281</v>
      </c>
      <c r="C5" s="340"/>
      <c r="D5" s="340"/>
      <c r="G5" s="340" t="s">
        <v>282</v>
      </c>
      <c r="H5" s="340"/>
      <c r="I5" s="340"/>
      <c r="M5" s="169"/>
      <c r="N5" s="169" t="s">
        <v>286</v>
      </c>
      <c r="O5" s="170"/>
      <c r="Q5" s="169"/>
      <c r="R5" s="169" t="s">
        <v>285</v>
      </c>
    </row>
    <row r="6" spans="2:18" s="168" customFormat="1">
      <c r="B6" s="169">
        <v>1</v>
      </c>
      <c r="C6" s="171"/>
      <c r="D6" s="169" t="str">
        <f>IF(C6="","",VLOOKUP(C6,$M$6:$N$25,2,0))</f>
        <v/>
      </c>
      <c r="G6" s="169">
        <v>1</v>
      </c>
      <c r="H6" s="171"/>
      <c r="I6" s="169" t="str">
        <f>IF(H6="","",VLOOKUP(H6,$Q$6:$R$25,2,0))</f>
        <v/>
      </c>
      <c r="J6" s="170"/>
      <c r="K6" s="170"/>
      <c r="M6" s="169">
        <v>1</v>
      </c>
      <c r="N6" s="169" t="str">
        <f>IF(クラブチーム用印刷シート!B10=0,"",クラブチーム用印刷シート!B10)</f>
        <v/>
      </c>
      <c r="O6" s="170"/>
      <c r="Q6" s="169">
        <v>1</v>
      </c>
      <c r="R6" s="169" t="str">
        <f>IF(クラブチーム用印刷シート!K10=0,"",クラブチーム用印刷シート!K10)</f>
        <v/>
      </c>
    </row>
    <row r="7" spans="2:18" s="168" customFormat="1">
      <c r="B7" s="169">
        <v>2</v>
      </c>
      <c r="C7" s="171"/>
      <c r="D7" s="169" t="str">
        <f t="shared" ref="D7:D25" si="0">IF(C7="","",VLOOKUP(C7,$M$6:$N$25,2,0))</f>
        <v/>
      </c>
      <c r="G7" s="169">
        <v>2</v>
      </c>
      <c r="H7" s="171"/>
      <c r="I7" s="169" t="str">
        <f t="shared" ref="I7:I25" si="1">IF(H7="","",VLOOKUP(H7,$M$6:$N$25,,0))</f>
        <v/>
      </c>
      <c r="J7" s="170"/>
      <c r="K7" s="170"/>
      <c r="M7" s="169">
        <v>2</v>
      </c>
      <c r="N7" s="169" t="str">
        <f>IF(クラブチーム用印刷シート!B11=0,"",クラブチーム用印刷シート!B11)</f>
        <v/>
      </c>
      <c r="O7" s="170"/>
      <c r="Q7" s="169">
        <v>2</v>
      </c>
      <c r="R7" s="169" t="str">
        <f>IF(クラブチーム用印刷シート!K11=0,"",クラブチーム用印刷シート!K11)</f>
        <v/>
      </c>
    </row>
    <row r="8" spans="2:18" s="168" customFormat="1">
      <c r="B8" s="169">
        <v>3</v>
      </c>
      <c r="C8" s="171"/>
      <c r="D8" s="169" t="str">
        <f t="shared" si="0"/>
        <v/>
      </c>
      <c r="G8" s="169">
        <v>3</v>
      </c>
      <c r="H8" s="171"/>
      <c r="I8" s="169" t="str">
        <f t="shared" si="1"/>
        <v/>
      </c>
      <c r="J8" s="170"/>
      <c r="K8" s="170"/>
      <c r="M8" s="169">
        <v>3</v>
      </c>
      <c r="N8" s="169" t="str">
        <f>IF(クラブチーム用印刷シート!B12=0,"",クラブチーム用印刷シート!B12)</f>
        <v/>
      </c>
      <c r="O8" s="170"/>
      <c r="Q8" s="169">
        <v>3</v>
      </c>
      <c r="R8" s="169" t="str">
        <f>IF(クラブチーム用印刷シート!K12=0,"",クラブチーム用印刷シート!K12)</f>
        <v/>
      </c>
    </row>
    <row r="9" spans="2:18" s="168" customFormat="1">
      <c r="B9" s="169">
        <v>4</v>
      </c>
      <c r="C9" s="171"/>
      <c r="D9" s="169" t="str">
        <f t="shared" si="0"/>
        <v/>
      </c>
      <c r="G9" s="169">
        <v>4</v>
      </c>
      <c r="H9" s="171"/>
      <c r="I9" s="169" t="str">
        <f t="shared" si="1"/>
        <v/>
      </c>
      <c r="J9" s="170"/>
      <c r="K9" s="170"/>
      <c r="M9" s="169">
        <v>4</v>
      </c>
      <c r="N9" s="169" t="str">
        <f>IF(クラブチーム用印刷シート!B13=0,"",クラブチーム用印刷シート!B13)</f>
        <v/>
      </c>
      <c r="O9" s="170"/>
      <c r="Q9" s="169">
        <v>4</v>
      </c>
      <c r="R9" s="169" t="str">
        <f>IF(クラブチーム用印刷シート!K13=0,"",クラブチーム用印刷シート!K13)</f>
        <v/>
      </c>
    </row>
    <row r="10" spans="2:18" s="168" customFormat="1">
      <c r="B10" s="169">
        <v>5</v>
      </c>
      <c r="C10" s="171"/>
      <c r="D10" s="169" t="str">
        <f t="shared" si="0"/>
        <v/>
      </c>
      <c r="G10" s="169">
        <v>5</v>
      </c>
      <c r="H10" s="171"/>
      <c r="I10" s="169" t="str">
        <f t="shared" si="1"/>
        <v/>
      </c>
      <c r="J10" s="170"/>
      <c r="K10" s="170"/>
      <c r="M10" s="169">
        <v>5</v>
      </c>
      <c r="N10" s="169" t="str">
        <f>IF(クラブチーム用印刷シート!B37=0,"",クラブチーム用印刷シート!B37)</f>
        <v/>
      </c>
      <c r="O10" s="170"/>
      <c r="Q10" s="169">
        <v>5</v>
      </c>
      <c r="R10" s="169" t="str">
        <f>IF(クラブチーム用印刷シート!K37=0,"",クラブチーム用印刷シート!K37)</f>
        <v/>
      </c>
    </row>
    <row r="11" spans="2:18" s="168" customFormat="1">
      <c r="B11" s="169">
        <v>6</v>
      </c>
      <c r="C11" s="171"/>
      <c r="D11" s="169" t="str">
        <f t="shared" si="0"/>
        <v/>
      </c>
      <c r="G11" s="169">
        <v>6</v>
      </c>
      <c r="H11" s="171"/>
      <c r="I11" s="169" t="str">
        <f t="shared" si="1"/>
        <v/>
      </c>
      <c r="J11" s="170"/>
      <c r="K11" s="170"/>
      <c r="M11" s="169">
        <v>6</v>
      </c>
      <c r="N11" s="169" t="str">
        <f>IF(クラブチーム用印刷シート!B38=0,"",クラブチーム用印刷シート!B38)</f>
        <v/>
      </c>
      <c r="O11" s="170"/>
      <c r="Q11" s="169">
        <v>6</v>
      </c>
      <c r="R11" s="169" t="str">
        <f>IF(クラブチーム用印刷シート!K38=0,"",クラブチーム用印刷シート!K38)</f>
        <v/>
      </c>
    </row>
    <row r="12" spans="2:18" s="168" customFormat="1">
      <c r="B12" s="169">
        <v>7</v>
      </c>
      <c r="C12" s="171"/>
      <c r="D12" s="169" t="str">
        <f t="shared" si="0"/>
        <v/>
      </c>
      <c r="G12" s="169">
        <v>7</v>
      </c>
      <c r="H12" s="171"/>
      <c r="I12" s="169" t="str">
        <f t="shared" si="1"/>
        <v/>
      </c>
      <c r="J12" s="170"/>
      <c r="K12" s="170"/>
      <c r="M12" s="169">
        <v>7</v>
      </c>
      <c r="N12" s="169" t="str">
        <f>IF(クラブチーム用印刷シート!B39=0,"",クラブチーム用印刷シート!B39)</f>
        <v/>
      </c>
      <c r="O12" s="170"/>
      <c r="Q12" s="169">
        <v>7</v>
      </c>
      <c r="R12" s="169" t="str">
        <f>IF(クラブチーム用印刷シート!K39=0,"",クラブチーム用印刷シート!K39)</f>
        <v/>
      </c>
    </row>
    <row r="13" spans="2:18" s="168" customFormat="1">
      <c r="B13" s="169">
        <v>8</v>
      </c>
      <c r="C13" s="171"/>
      <c r="D13" s="169" t="str">
        <f t="shared" si="0"/>
        <v/>
      </c>
      <c r="G13" s="169">
        <v>8</v>
      </c>
      <c r="H13" s="171"/>
      <c r="I13" s="169" t="str">
        <f t="shared" si="1"/>
        <v/>
      </c>
      <c r="J13" s="170"/>
      <c r="K13" s="170"/>
      <c r="M13" s="169">
        <v>8</v>
      </c>
      <c r="N13" s="169" t="str">
        <f>IF(クラブチーム用印刷シート!B40=0,"",クラブチーム用印刷シート!B40)</f>
        <v/>
      </c>
      <c r="O13" s="170"/>
      <c r="Q13" s="169">
        <v>8</v>
      </c>
      <c r="R13" s="169" t="str">
        <f>IF(クラブチーム用印刷シート!K40=0,"",クラブチーム用印刷シート!K40)</f>
        <v/>
      </c>
    </row>
    <row r="14" spans="2:18" s="168" customFormat="1">
      <c r="B14" s="169">
        <v>9</v>
      </c>
      <c r="C14" s="171"/>
      <c r="D14" s="169" t="str">
        <f t="shared" si="0"/>
        <v/>
      </c>
      <c r="G14" s="169">
        <v>9</v>
      </c>
      <c r="H14" s="171"/>
      <c r="I14" s="169" t="str">
        <f t="shared" si="1"/>
        <v/>
      </c>
      <c r="J14" s="170"/>
      <c r="K14" s="170"/>
      <c r="M14" s="169">
        <v>9</v>
      </c>
      <c r="N14" s="169" t="str">
        <f>IF(クラブチーム用印刷シート!B64=0,"",クラブチーム用印刷シート!B64)</f>
        <v/>
      </c>
      <c r="O14" s="170"/>
      <c r="Q14" s="169">
        <v>9</v>
      </c>
      <c r="R14" s="169" t="str">
        <f>IF(クラブチーム用印刷シート!K64=0,"",クラブチーム用印刷シート!K64)</f>
        <v/>
      </c>
    </row>
    <row r="15" spans="2:18" s="168" customFormat="1">
      <c r="B15" s="169">
        <v>10</v>
      </c>
      <c r="C15" s="171"/>
      <c r="D15" s="169" t="str">
        <f t="shared" si="0"/>
        <v/>
      </c>
      <c r="G15" s="169">
        <v>10</v>
      </c>
      <c r="H15" s="171"/>
      <c r="I15" s="169" t="str">
        <f t="shared" si="1"/>
        <v/>
      </c>
      <c r="J15" s="170"/>
      <c r="K15" s="170"/>
      <c r="M15" s="169">
        <v>10</v>
      </c>
      <c r="N15" s="169" t="str">
        <f>IF(クラブチーム用印刷シート!B65=0,"",クラブチーム用印刷シート!B65)</f>
        <v/>
      </c>
      <c r="O15" s="170"/>
      <c r="Q15" s="169">
        <v>10</v>
      </c>
      <c r="R15" s="169" t="str">
        <f>IF(クラブチーム用印刷シート!K65=0,"",クラブチーム用印刷シート!K65)</f>
        <v/>
      </c>
    </row>
    <row r="16" spans="2:18" s="168" customFormat="1">
      <c r="B16" s="169">
        <v>11</v>
      </c>
      <c r="C16" s="171"/>
      <c r="D16" s="169" t="str">
        <f t="shared" si="0"/>
        <v/>
      </c>
      <c r="G16" s="169">
        <v>11</v>
      </c>
      <c r="H16" s="171"/>
      <c r="I16" s="169" t="str">
        <f t="shared" si="1"/>
        <v/>
      </c>
      <c r="J16" s="170"/>
      <c r="K16" s="170"/>
      <c r="M16" s="169">
        <v>11</v>
      </c>
      <c r="N16" s="169" t="str">
        <f>IF(クラブチーム用印刷シート!B66=0,"",クラブチーム用印刷シート!B66)</f>
        <v/>
      </c>
      <c r="O16" s="170"/>
      <c r="Q16" s="169">
        <v>11</v>
      </c>
      <c r="R16" s="169" t="str">
        <f>IF(クラブチーム用印刷シート!K66=0,"",クラブチーム用印刷シート!K66)</f>
        <v/>
      </c>
    </row>
    <row r="17" spans="2:19" s="168" customFormat="1">
      <c r="B17" s="169">
        <v>12</v>
      </c>
      <c r="C17" s="171"/>
      <c r="D17" s="169" t="str">
        <f t="shared" si="0"/>
        <v/>
      </c>
      <c r="G17" s="169">
        <v>12</v>
      </c>
      <c r="H17" s="171"/>
      <c r="I17" s="169" t="str">
        <f t="shared" si="1"/>
        <v/>
      </c>
      <c r="J17" s="170"/>
      <c r="K17" s="170"/>
      <c r="M17" s="169">
        <v>12</v>
      </c>
      <c r="N17" s="169" t="str">
        <f>IF(クラブチーム用印刷シート!B67=0,"",クラブチーム用印刷シート!B67)</f>
        <v/>
      </c>
      <c r="O17" s="170"/>
      <c r="Q17" s="169">
        <v>12</v>
      </c>
      <c r="R17" s="169" t="str">
        <f>IF(クラブチーム用印刷シート!K67=0,"",クラブチーム用印刷シート!K67)</f>
        <v/>
      </c>
    </row>
    <row r="18" spans="2:19" s="168" customFormat="1">
      <c r="B18" s="169">
        <v>13</v>
      </c>
      <c r="C18" s="171"/>
      <c r="D18" s="169" t="str">
        <f t="shared" si="0"/>
        <v/>
      </c>
      <c r="G18" s="169">
        <v>13</v>
      </c>
      <c r="H18" s="171"/>
      <c r="I18" s="169" t="str">
        <f t="shared" si="1"/>
        <v/>
      </c>
      <c r="J18" s="170"/>
      <c r="K18" s="170"/>
      <c r="M18" s="169">
        <v>13</v>
      </c>
      <c r="N18" s="169" t="str">
        <f>IF(クラブチーム用印刷シート!B91=0,"",クラブチーム用印刷シート!B91)</f>
        <v/>
      </c>
      <c r="O18" s="170"/>
      <c r="Q18" s="169">
        <v>13</v>
      </c>
      <c r="R18" s="169" t="str">
        <f>IF(クラブチーム用印刷シート!K91=0,"",クラブチーム用印刷シート!K91)</f>
        <v/>
      </c>
    </row>
    <row r="19" spans="2:19" s="168" customFormat="1">
      <c r="B19" s="169">
        <v>14</v>
      </c>
      <c r="C19" s="171"/>
      <c r="D19" s="169" t="str">
        <f t="shared" si="0"/>
        <v/>
      </c>
      <c r="G19" s="169">
        <v>14</v>
      </c>
      <c r="H19" s="171"/>
      <c r="I19" s="169" t="str">
        <f t="shared" si="1"/>
        <v/>
      </c>
      <c r="J19" s="170"/>
      <c r="K19" s="170"/>
      <c r="M19" s="169">
        <v>14</v>
      </c>
      <c r="N19" s="169" t="str">
        <f>IF(クラブチーム用印刷シート!B92=0,"",クラブチーム用印刷シート!B92)</f>
        <v/>
      </c>
      <c r="O19" s="170"/>
      <c r="Q19" s="169">
        <v>14</v>
      </c>
      <c r="R19" s="169" t="str">
        <f>IF(クラブチーム用印刷シート!K92=0,"",クラブチーム用印刷シート!K92)</f>
        <v/>
      </c>
    </row>
    <row r="20" spans="2:19" s="168" customFormat="1">
      <c r="B20" s="169">
        <v>15</v>
      </c>
      <c r="C20" s="171"/>
      <c r="D20" s="169" t="str">
        <f t="shared" si="0"/>
        <v/>
      </c>
      <c r="G20" s="169">
        <v>15</v>
      </c>
      <c r="H20" s="171"/>
      <c r="I20" s="169" t="str">
        <f t="shared" si="1"/>
        <v/>
      </c>
      <c r="J20" s="170"/>
      <c r="K20" s="170"/>
      <c r="M20" s="169">
        <v>15</v>
      </c>
      <c r="N20" s="169" t="str">
        <f>IF(クラブチーム用印刷シート!B93=0,"",クラブチーム用印刷シート!B93)</f>
        <v/>
      </c>
      <c r="O20" s="170"/>
      <c r="Q20" s="169">
        <v>15</v>
      </c>
      <c r="R20" s="169" t="str">
        <f>IF(クラブチーム用印刷シート!K93=0,"",クラブチーム用印刷シート!K93)</f>
        <v/>
      </c>
    </row>
    <row r="21" spans="2:19" s="168" customFormat="1">
      <c r="B21" s="169">
        <v>16</v>
      </c>
      <c r="C21" s="171"/>
      <c r="D21" s="169" t="str">
        <f t="shared" si="0"/>
        <v/>
      </c>
      <c r="G21" s="169">
        <v>16</v>
      </c>
      <c r="H21" s="171"/>
      <c r="I21" s="169" t="str">
        <f t="shared" si="1"/>
        <v/>
      </c>
      <c r="J21" s="170"/>
      <c r="K21" s="170"/>
      <c r="M21" s="169">
        <v>16</v>
      </c>
      <c r="N21" s="169" t="str">
        <f>IF(クラブチーム用印刷シート!B94=0,"",クラブチーム用印刷シート!B94)</f>
        <v/>
      </c>
      <c r="O21" s="170"/>
      <c r="Q21" s="169">
        <v>16</v>
      </c>
      <c r="R21" s="169" t="str">
        <f>IF(クラブチーム用印刷シート!K94=0,"",クラブチーム用印刷シート!K94)</f>
        <v/>
      </c>
    </row>
    <row r="22" spans="2:19" s="168" customFormat="1">
      <c r="B22" s="169">
        <v>17</v>
      </c>
      <c r="C22" s="171"/>
      <c r="D22" s="169" t="str">
        <f t="shared" si="0"/>
        <v/>
      </c>
      <c r="G22" s="169">
        <v>17</v>
      </c>
      <c r="H22" s="171"/>
      <c r="I22" s="169" t="str">
        <f t="shared" si="1"/>
        <v/>
      </c>
      <c r="J22" s="170"/>
      <c r="K22" s="170"/>
      <c r="M22" s="169">
        <v>17</v>
      </c>
      <c r="N22" s="169" t="str">
        <f>IF(クラブチーム用印刷シート!B118=0,"",クラブチーム用印刷シート!B118)</f>
        <v/>
      </c>
      <c r="O22" s="170"/>
      <c r="Q22" s="169">
        <v>17</v>
      </c>
      <c r="R22" s="169" t="str">
        <f>IF(クラブチーム用印刷シート!K118=0,"",クラブチーム用印刷シート!K118)</f>
        <v/>
      </c>
    </row>
    <row r="23" spans="2:19" s="168" customFormat="1">
      <c r="B23" s="169">
        <v>18</v>
      </c>
      <c r="C23" s="171"/>
      <c r="D23" s="169" t="str">
        <f t="shared" si="0"/>
        <v/>
      </c>
      <c r="G23" s="169">
        <v>18</v>
      </c>
      <c r="H23" s="171"/>
      <c r="I23" s="169" t="str">
        <f t="shared" si="1"/>
        <v/>
      </c>
      <c r="J23" s="170"/>
      <c r="K23" s="170"/>
      <c r="M23" s="169">
        <v>18</v>
      </c>
      <c r="N23" s="169" t="str">
        <f>IF(クラブチーム用印刷シート!B119=0,"",クラブチーム用印刷シート!B119)</f>
        <v/>
      </c>
      <c r="O23" s="170"/>
      <c r="Q23" s="169">
        <v>18</v>
      </c>
      <c r="R23" s="169" t="str">
        <f>IF(クラブチーム用印刷シート!K119=0,"",クラブチーム用印刷シート!K119)</f>
        <v/>
      </c>
    </row>
    <row r="24" spans="2:19" s="168" customFormat="1">
      <c r="B24" s="169">
        <v>19</v>
      </c>
      <c r="C24" s="171"/>
      <c r="D24" s="169" t="str">
        <f t="shared" si="0"/>
        <v/>
      </c>
      <c r="G24" s="169">
        <v>19</v>
      </c>
      <c r="H24" s="171"/>
      <c r="I24" s="169" t="str">
        <f t="shared" si="1"/>
        <v/>
      </c>
      <c r="J24" s="170"/>
      <c r="K24" s="170"/>
      <c r="M24" s="169">
        <v>19</v>
      </c>
      <c r="N24" s="169" t="str">
        <f>IF(クラブチーム用印刷シート!B120=0,"",クラブチーム用印刷シート!B120)</f>
        <v/>
      </c>
      <c r="O24" s="170"/>
      <c r="Q24" s="169">
        <v>19</v>
      </c>
      <c r="R24" s="169" t="str">
        <f>IF(クラブチーム用印刷シート!K120=0,"",クラブチーム用印刷シート!K120)</f>
        <v/>
      </c>
    </row>
    <row r="25" spans="2:19" s="168" customFormat="1">
      <c r="B25" s="169">
        <v>20</v>
      </c>
      <c r="C25" s="171"/>
      <c r="D25" s="169" t="str">
        <f t="shared" si="0"/>
        <v/>
      </c>
      <c r="G25" s="169">
        <v>20</v>
      </c>
      <c r="H25" s="171"/>
      <c r="I25" s="169" t="str">
        <f t="shared" si="1"/>
        <v/>
      </c>
      <c r="J25" s="170"/>
      <c r="K25" s="170"/>
      <c r="M25" s="169">
        <v>20</v>
      </c>
      <c r="N25" s="169" t="str">
        <f>IF(クラブチーム用印刷シート!B121=0,"",クラブチーム用印刷シート!B121)</f>
        <v/>
      </c>
      <c r="O25" s="170"/>
      <c r="Q25" s="169">
        <v>20</v>
      </c>
      <c r="R25" s="169" t="str">
        <f>IF(クラブチーム用印刷シート!K121=0,"",クラブチーム用印刷シート!K121)</f>
        <v/>
      </c>
    </row>
    <row r="26" spans="2:19" s="168" customFormat="1"/>
    <row r="27" spans="2:19" s="168" customFormat="1"/>
    <row r="28" spans="2:19" s="168" customFormat="1">
      <c r="B28" s="340" t="s">
        <v>287</v>
      </c>
      <c r="C28" s="340"/>
      <c r="D28" s="340"/>
      <c r="E28" s="340"/>
      <c r="G28" s="340" t="s">
        <v>288</v>
      </c>
      <c r="H28" s="340"/>
      <c r="I28" s="340"/>
      <c r="J28" s="340"/>
      <c r="M28" s="169"/>
      <c r="N28" s="334" t="s">
        <v>289</v>
      </c>
      <c r="O28" s="335"/>
      <c r="Q28" s="169"/>
      <c r="R28" s="334" t="s">
        <v>290</v>
      </c>
      <c r="S28" s="335"/>
    </row>
    <row r="29" spans="2:19" s="168" customFormat="1">
      <c r="B29" s="169">
        <v>1</v>
      </c>
      <c r="C29" s="171"/>
      <c r="D29" s="169" t="str">
        <f>IF(C29="","",VLOOKUP(C29,$M$29:$O$58,2,0))</f>
        <v/>
      </c>
      <c r="E29" s="169" t="str">
        <f>IF(C29="","",VLOOKUP(C29,$M$29:$O$58,3,0))</f>
        <v/>
      </c>
      <c r="G29" s="169">
        <v>1</v>
      </c>
      <c r="H29" s="171"/>
      <c r="I29" s="169" t="str">
        <f>IF(H29="","",VLOOKUP(H29,$Q$29:$S$58,2,0))</f>
        <v/>
      </c>
      <c r="J29" s="169" t="str">
        <f>IF(H29="","",VLOOKUP(H29,$Q$29:$S$58,3,0))</f>
        <v/>
      </c>
      <c r="M29" s="169">
        <v>1</v>
      </c>
      <c r="N29" s="169" t="str">
        <f>IF(クラブチーム用印刷シート!B14=0,"",クラブチーム用印刷シート!B14)</f>
        <v/>
      </c>
      <c r="O29" s="169" t="str">
        <f>IF(クラブチーム用印刷シート!E14=0,"",クラブチーム用印刷シート!E14)</f>
        <v/>
      </c>
      <c r="Q29" s="169">
        <v>1</v>
      </c>
      <c r="R29" s="169" t="str">
        <f>IF(クラブチーム用印刷シート!K14=0,"",クラブチーム用印刷シート!K14)</f>
        <v/>
      </c>
      <c r="S29" s="169" t="str">
        <f>IF(クラブチーム用印刷シート!N14=0,"",クラブチーム用印刷シート!N14)</f>
        <v/>
      </c>
    </row>
    <row r="30" spans="2:19" s="168" customFormat="1">
      <c r="B30" s="169">
        <v>2</v>
      </c>
      <c r="C30" s="171"/>
      <c r="D30" s="169" t="str">
        <f t="shared" ref="D30:D58" si="2">IF(C30="","",VLOOKUP(C30,$M$29:$O$58,2,0))</f>
        <v/>
      </c>
      <c r="E30" s="169" t="str">
        <f t="shared" ref="E30:E58" si="3">IF(C30="","",VLOOKUP(C30,$M$29:$O$58,3,0))</f>
        <v/>
      </c>
      <c r="G30" s="169">
        <v>2</v>
      </c>
      <c r="H30" s="171"/>
      <c r="I30" s="169" t="str">
        <f t="shared" ref="I30:I58" si="4">IF(H30="","",VLOOKUP(H30,$Q$29:$S$58,2,0))</f>
        <v/>
      </c>
      <c r="J30" s="169" t="str">
        <f t="shared" ref="J30:J58" si="5">IF(H30="","",VLOOKUP(H30,$Q$29:$S$58,3,0))</f>
        <v/>
      </c>
      <c r="M30" s="169">
        <v>2</v>
      </c>
      <c r="N30" s="169" t="str">
        <f>IF(クラブチーム用印刷シート!B15=0,"",クラブチーム用印刷シート!B15)</f>
        <v/>
      </c>
      <c r="O30" s="169" t="str">
        <f>IF(クラブチーム用印刷シート!E15=0,"",クラブチーム用印刷シート!E15)</f>
        <v/>
      </c>
      <c r="Q30" s="169">
        <v>2</v>
      </c>
      <c r="R30" s="169" t="str">
        <f>IF(クラブチーム用印刷シート!K15=0,"",クラブチーム用印刷シート!K15)</f>
        <v/>
      </c>
      <c r="S30" s="169" t="str">
        <f>IF(クラブチーム用印刷シート!N15=0,"",クラブチーム用印刷シート!N15)</f>
        <v/>
      </c>
    </row>
    <row r="31" spans="2:19" s="168" customFormat="1">
      <c r="B31" s="169">
        <v>3</v>
      </c>
      <c r="C31" s="171"/>
      <c r="D31" s="169" t="str">
        <f t="shared" si="2"/>
        <v/>
      </c>
      <c r="E31" s="169" t="str">
        <f t="shared" si="3"/>
        <v/>
      </c>
      <c r="G31" s="169">
        <v>3</v>
      </c>
      <c r="H31" s="171"/>
      <c r="I31" s="169" t="str">
        <f t="shared" si="4"/>
        <v/>
      </c>
      <c r="J31" s="169" t="str">
        <f t="shared" si="5"/>
        <v/>
      </c>
      <c r="M31" s="169">
        <v>3</v>
      </c>
      <c r="N31" s="169" t="str">
        <f>IF(クラブチーム用印刷シート!B16=0,"",クラブチーム用印刷シート!B16)</f>
        <v/>
      </c>
      <c r="O31" s="169" t="str">
        <f>IF(クラブチーム用印刷シート!E16=0,"",クラブチーム用印刷シート!E16)</f>
        <v/>
      </c>
      <c r="Q31" s="169">
        <v>3</v>
      </c>
      <c r="R31" s="169" t="str">
        <f>IF(クラブチーム用印刷シート!K16=0,"",クラブチーム用印刷シート!K16)</f>
        <v/>
      </c>
      <c r="S31" s="169" t="str">
        <f>IF(クラブチーム用印刷シート!N16=0,"",クラブチーム用印刷シート!N16)</f>
        <v/>
      </c>
    </row>
    <row r="32" spans="2:19" s="168" customFormat="1">
      <c r="B32" s="169">
        <v>4</v>
      </c>
      <c r="C32" s="171"/>
      <c r="D32" s="169" t="str">
        <f t="shared" si="2"/>
        <v/>
      </c>
      <c r="E32" s="169" t="str">
        <f t="shared" si="3"/>
        <v/>
      </c>
      <c r="G32" s="169">
        <v>4</v>
      </c>
      <c r="H32" s="171"/>
      <c r="I32" s="169" t="str">
        <f t="shared" si="4"/>
        <v/>
      </c>
      <c r="J32" s="169" t="str">
        <f t="shared" si="5"/>
        <v/>
      </c>
      <c r="M32" s="169">
        <v>4</v>
      </c>
      <c r="N32" s="169" t="str">
        <f>IF(クラブチーム用印刷シート!B17=0,"",クラブチーム用印刷シート!B17)</f>
        <v/>
      </c>
      <c r="O32" s="169" t="str">
        <f>IF(クラブチーム用印刷シート!E17=0,"",クラブチーム用印刷シート!E17)</f>
        <v/>
      </c>
      <c r="Q32" s="169">
        <v>4</v>
      </c>
      <c r="R32" s="169" t="str">
        <f>IF(クラブチーム用印刷シート!K17=0,"",クラブチーム用印刷シート!K17)</f>
        <v/>
      </c>
      <c r="S32" s="169" t="str">
        <f>IF(クラブチーム用印刷シート!N17=0,"",クラブチーム用印刷シート!N17)</f>
        <v/>
      </c>
    </row>
    <row r="33" spans="2:19" s="168" customFormat="1">
      <c r="B33" s="169">
        <v>5</v>
      </c>
      <c r="C33" s="171"/>
      <c r="D33" s="169" t="str">
        <f t="shared" si="2"/>
        <v/>
      </c>
      <c r="E33" s="169" t="str">
        <f t="shared" si="3"/>
        <v/>
      </c>
      <c r="G33" s="169">
        <v>5</v>
      </c>
      <c r="H33" s="171"/>
      <c r="I33" s="169" t="str">
        <f t="shared" si="4"/>
        <v/>
      </c>
      <c r="J33" s="169" t="str">
        <f t="shared" si="5"/>
        <v/>
      </c>
      <c r="M33" s="169">
        <v>5</v>
      </c>
      <c r="N33" s="169" t="str">
        <f>IF(クラブチーム用印刷シート!B18=0,"",クラブチーム用印刷シート!B18)</f>
        <v/>
      </c>
      <c r="O33" s="169" t="str">
        <f>IF(クラブチーム用印刷シート!E18=0,"",クラブチーム用印刷シート!E18)</f>
        <v/>
      </c>
      <c r="Q33" s="169">
        <v>5</v>
      </c>
      <c r="R33" s="169" t="str">
        <f>IF(クラブチーム用印刷シート!K18=0,"",クラブチーム用印刷シート!K18)</f>
        <v/>
      </c>
      <c r="S33" s="169" t="str">
        <f>IF(クラブチーム用印刷シート!N18=0,"",クラブチーム用印刷シート!N18)</f>
        <v/>
      </c>
    </row>
    <row r="34" spans="2:19" s="168" customFormat="1">
      <c r="B34" s="169">
        <v>6</v>
      </c>
      <c r="C34" s="171"/>
      <c r="D34" s="169" t="str">
        <f t="shared" si="2"/>
        <v/>
      </c>
      <c r="E34" s="169" t="str">
        <f t="shared" si="3"/>
        <v/>
      </c>
      <c r="G34" s="169">
        <v>6</v>
      </c>
      <c r="H34" s="171"/>
      <c r="I34" s="169" t="str">
        <f t="shared" si="4"/>
        <v/>
      </c>
      <c r="J34" s="169" t="str">
        <f t="shared" si="5"/>
        <v/>
      </c>
      <c r="M34" s="169">
        <v>6</v>
      </c>
      <c r="N34" s="169" t="str">
        <f>IF(クラブチーム用印刷シート!B19=0,"",クラブチーム用印刷シート!B19)</f>
        <v/>
      </c>
      <c r="O34" s="169" t="str">
        <f>IF(クラブチーム用印刷シート!E19=0,"",クラブチーム用印刷シート!E19)</f>
        <v/>
      </c>
      <c r="Q34" s="169">
        <v>6</v>
      </c>
      <c r="R34" s="169" t="str">
        <f>IF(クラブチーム用印刷シート!K19=0,"",クラブチーム用印刷シート!K19)</f>
        <v/>
      </c>
      <c r="S34" s="169" t="str">
        <f>IF(クラブチーム用印刷シート!N19=0,"",クラブチーム用印刷シート!N19)</f>
        <v/>
      </c>
    </row>
    <row r="35" spans="2:19" s="168" customFormat="1">
      <c r="B35" s="169">
        <v>7</v>
      </c>
      <c r="C35" s="171"/>
      <c r="D35" s="169" t="str">
        <f t="shared" si="2"/>
        <v/>
      </c>
      <c r="E35" s="169" t="str">
        <f t="shared" si="3"/>
        <v/>
      </c>
      <c r="G35" s="169">
        <v>7</v>
      </c>
      <c r="H35" s="171"/>
      <c r="I35" s="169" t="str">
        <f t="shared" si="4"/>
        <v/>
      </c>
      <c r="J35" s="169" t="str">
        <f t="shared" si="5"/>
        <v/>
      </c>
      <c r="M35" s="169">
        <v>7</v>
      </c>
      <c r="N35" s="169" t="str">
        <f>IF(クラブチーム用印刷シート!B41=0,"",クラブチーム用印刷シート!B41)</f>
        <v/>
      </c>
      <c r="O35" s="169" t="str">
        <f>IF(クラブチーム用印刷シート!E41=0,"",クラブチーム用印刷シート!E41)</f>
        <v/>
      </c>
      <c r="Q35" s="169">
        <v>7</v>
      </c>
      <c r="R35" s="169" t="str">
        <f>IF(クラブチーム用印刷シート!K41=0,"",クラブチーム用印刷シート!K41)</f>
        <v/>
      </c>
      <c r="S35" s="169" t="str">
        <f>IF(クラブチーム用印刷シート!N41=0,"",クラブチーム用印刷シート!N41)</f>
        <v/>
      </c>
    </row>
    <row r="36" spans="2:19" s="168" customFormat="1">
      <c r="B36" s="169">
        <v>8</v>
      </c>
      <c r="C36" s="171"/>
      <c r="D36" s="169" t="str">
        <f t="shared" si="2"/>
        <v/>
      </c>
      <c r="E36" s="169" t="str">
        <f t="shared" si="3"/>
        <v/>
      </c>
      <c r="G36" s="169">
        <v>8</v>
      </c>
      <c r="H36" s="171"/>
      <c r="I36" s="169" t="str">
        <f t="shared" si="4"/>
        <v/>
      </c>
      <c r="J36" s="169" t="str">
        <f t="shared" si="5"/>
        <v/>
      </c>
      <c r="M36" s="169">
        <v>8</v>
      </c>
      <c r="N36" s="169" t="str">
        <f>IF(クラブチーム用印刷シート!B42=0,"",クラブチーム用印刷シート!B42)</f>
        <v/>
      </c>
      <c r="O36" s="169" t="str">
        <f>IF(クラブチーム用印刷シート!E42=0,"",クラブチーム用印刷シート!E42)</f>
        <v/>
      </c>
      <c r="Q36" s="169">
        <v>8</v>
      </c>
      <c r="R36" s="169" t="str">
        <f>IF(クラブチーム用印刷シート!K42=0,"",クラブチーム用印刷シート!K42)</f>
        <v/>
      </c>
      <c r="S36" s="169" t="str">
        <f>IF(クラブチーム用印刷シート!N42=0,"",クラブチーム用印刷シート!N42)</f>
        <v/>
      </c>
    </row>
    <row r="37" spans="2:19" s="168" customFormat="1">
      <c r="B37" s="169">
        <v>9</v>
      </c>
      <c r="C37" s="171"/>
      <c r="D37" s="169" t="str">
        <f t="shared" si="2"/>
        <v/>
      </c>
      <c r="E37" s="169" t="str">
        <f t="shared" si="3"/>
        <v/>
      </c>
      <c r="G37" s="169">
        <v>9</v>
      </c>
      <c r="H37" s="171"/>
      <c r="I37" s="169" t="str">
        <f t="shared" si="4"/>
        <v/>
      </c>
      <c r="J37" s="169" t="str">
        <f t="shared" si="5"/>
        <v/>
      </c>
      <c r="M37" s="169">
        <v>9</v>
      </c>
      <c r="N37" s="169" t="str">
        <f>IF(クラブチーム用印刷シート!B43=0,"",クラブチーム用印刷シート!B43)</f>
        <v/>
      </c>
      <c r="O37" s="169" t="str">
        <f>IF(クラブチーム用印刷シート!E43=0,"",クラブチーム用印刷シート!E43)</f>
        <v/>
      </c>
      <c r="Q37" s="169">
        <v>9</v>
      </c>
      <c r="R37" s="169" t="str">
        <f>IF(クラブチーム用印刷シート!K43=0,"",クラブチーム用印刷シート!K43)</f>
        <v/>
      </c>
      <c r="S37" s="169" t="str">
        <f>IF(クラブチーム用印刷シート!N43=0,"",クラブチーム用印刷シート!N43)</f>
        <v/>
      </c>
    </row>
    <row r="38" spans="2:19" s="168" customFormat="1">
      <c r="B38" s="169">
        <v>10</v>
      </c>
      <c r="C38" s="171"/>
      <c r="D38" s="169" t="str">
        <f t="shared" si="2"/>
        <v/>
      </c>
      <c r="E38" s="169" t="str">
        <f t="shared" si="3"/>
        <v/>
      </c>
      <c r="G38" s="169">
        <v>10</v>
      </c>
      <c r="H38" s="171"/>
      <c r="I38" s="169" t="str">
        <f t="shared" si="4"/>
        <v/>
      </c>
      <c r="J38" s="169" t="str">
        <f t="shared" si="5"/>
        <v/>
      </c>
      <c r="M38" s="169">
        <v>10</v>
      </c>
      <c r="N38" s="169" t="str">
        <f>IF(クラブチーム用印刷シート!B44=0,"",クラブチーム用印刷シート!B44)</f>
        <v/>
      </c>
      <c r="O38" s="169" t="str">
        <f>IF(クラブチーム用印刷シート!E44=0,"",クラブチーム用印刷シート!E44)</f>
        <v/>
      </c>
      <c r="Q38" s="169">
        <v>10</v>
      </c>
      <c r="R38" s="169" t="str">
        <f>IF(クラブチーム用印刷シート!K44=0,"",クラブチーム用印刷シート!K44)</f>
        <v/>
      </c>
      <c r="S38" s="169" t="str">
        <f>IF(クラブチーム用印刷シート!N44=0,"",クラブチーム用印刷シート!N44)</f>
        <v/>
      </c>
    </row>
    <row r="39" spans="2:19" s="168" customFormat="1">
      <c r="B39" s="169">
        <v>11</v>
      </c>
      <c r="C39" s="171"/>
      <c r="D39" s="169" t="str">
        <f t="shared" si="2"/>
        <v/>
      </c>
      <c r="E39" s="169" t="str">
        <f t="shared" si="3"/>
        <v/>
      </c>
      <c r="G39" s="169">
        <v>11</v>
      </c>
      <c r="H39" s="171"/>
      <c r="I39" s="169" t="str">
        <f t="shared" si="4"/>
        <v/>
      </c>
      <c r="J39" s="169" t="str">
        <f t="shared" si="5"/>
        <v/>
      </c>
      <c r="M39" s="169">
        <v>11</v>
      </c>
      <c r="N39" s="169" t="str">
        <f>IF(クラブチーム用印刷シート!B45=0,"",クラブチーム用印刷シート!B45)</f>
        <v/>
      </c>
      <c r="O39" s="169" t="str">
        <f>IF(クラブチーム用印刷シート!E45=0,"",クラブチーム用印刷シート!E45)</f>
        <v/>
      </c>
      <c r="Q39" s="169">
        <v>11</v>
      </c>
      <c r="R39" s="169" t="str">
        <f>IF(クラブチーム用印刷シート!K45=0,"",クラブチーム用印刷シート!K45)</f>
        <v/>
      </c>
      <c r="S39" s="169" t="str">
        <f>IF(クラブチーム用印刷シート!N45=0,"",クラブチーム用印刷シート!N45)</f>
        <v/>
      </c>
    </row>
    <row r="40" spans="2:19" s="168" customFormat="1">
      <c r="B40" s="169">
        <v>12</v>
      </c>
      <c r="C40" s="171"/>
      <c r="D40" s="169" t="str">
        <f t="shared" si="2"/>
        <v/>
      </c>
      <c r="E40" s="169" t="str">
        <f t="shared" si="3"/>
        <v/>
      </c>
      <c r="G40" s="169">
        <v>12</v>
      </c>
      <c r="H40" s="171"/>
      <c r="I40" s="169" t="str">
        <f t="shared" si="4"/>
        <v/>
      </c>
      <c r="J40" s="169" t="str">
        <f t="shared" si="5"/>
        <v/>
      </c>
      <c r="M40" s="169">
        <v>12</v>
      </c>
      <c r="N40" s="169" t="str">
        <f>IF(クラブチーム用印刷シート!B46=0,"",クラブチーム用印刷シート!B46)</f>
        <v/>
      </c>
      <c r="O40" s="169" t="str">
        <f>IF(クラブチーム用印刷シート!E46=0,"",クラブチーム用印刷シート!E46)</f>
        <v/>
      </c>
      <c r="Q40" s="169">
        <v>12</v>
      </c>
      <c r="R40" s="169" t="str">
        <f>IF(クラブチーム用印刷シート!K46=0,"",クラブチーム用印刷シート!K46)</f>
        <v/>
      </c>
      <c r="S40" s="169" t="str">
        <f>IF(クラブチーム用印刷シート!N46=0,"",クラブチーム用印刷シート!N46)</f>
        <v/>
      </c>
    </row>
    <row r="41" spans="2:19" s="168" customFormat="1">
      <c r="B41" s="169">
        <v>13</v>
      </c>
      <c r="C41" s="171"/>
      <c r="D41" s="169" t="str">
        <f t="shared" si="2"/>
        <v/>
      </c>
      <c r="E41" s="169" t="str">
        <f t="shared" si="3"/>
        <v/>
      </c>
      <c r="G41" s="169">
        <v>13</v>
      </c>
      <c r="H41" s="171"/>
      <c r="I41" s="169" t="str">
        <f t="shared" si="4"/>
        <v/>
      </c>
      <c r="J41" s="169" t="str">
        <f t="shared" si="5"/>
        <v/>
      </c>
      <c r="M41" s="169">
        <v>13</v>
      </c>
      <c r="N41" s="169" t="str">
        <f>IF(クラブチーム用印刷シート!B68=0,"",クラブチーム用印刷シート!B68)</f>
        <v/>
      </c>
      <c r="O41" s="169" t="str">
        <f>IF(クラブチーム用印刷シート!E68=0,"",クラブチーム用印刷シート!E68)</f>
        <v/>
      </c>
      <c r="Q41" s="169">
        <v>13</v>
      </c>
      <c r="R41" s="169" t="str">
        <f>IF(クラブチーム用印刷シート!K68=0,"",クラブチーム用印刷シート!K68)</f>
        <v/>
      </c>
      <c r="S41" s="169" t="str">
        <f>IF(クラブチーム用印刷シート!N68=0,"",クラブチーム用印刷シート!N68)</f>
        <v/>
      </c>
    </row>
    <row r="42" spans="2:19" s="168" customFormat="1">
      <c r="B42" s="169">
        <v>14</v>
      </c>
      <c r="C42" s="171"/>
      <c r="D42" s="169" t="str">
        <f t="shared" si="2"/>
        <v/>
      </c>
      <c r="E42" s="169" t="str">
        <f t="shared" si="3"/>
        <v/>
      </c>
      <c r="G42" s="169">
        <v>14</v>
      </c>
      <c r="H42" s="171"/>
      <c r="I42" s="169" t="str">
        <f t="shared" si="4"/>
        <v/>
      </c>
      <c r="J42" s="169" t="str">
        <f t="shared" si="5"/>
        <v/>
      </c>
      <c r="M42" s="169">
        <v>14</v>
      </c>
      <c r="N42" s="169" t="str">
        <f>IF(クラブチーム用印刷シート!B69=0,"",クラブチーム用印刷シート!B69)</f>
        <v/>
      </c>
      <c r="O42" s="169" t="str">
        <f>IF(クラブチーム用印刷シート!E69=0,"",クラブチーム用印刷シート!E69)</f>
        <v/>
      </c>
      <c r="Q42" s="169">
        <v>14</v>
      </c>
      <c r="R42" s="169" t="str">
        <f>IF(クラブチーム用印刷シート!K69=0,"",クラブチーム用印刷シート!K69)</f>
        <v/>
      </c>
      <c r="S42" s="169" t="str">
        <f>IF(クラブチーム用印刷シート!N69=0,"",クラブチーム用印刷シート!N69)</f>
        <v/>
      </c>
    </row>
    <row r="43" spans="2:19" s="168" customFormat="1">
      <c r="B43" s="169">
        <v>15</v>
      </c>
      <c r="C43" s="171"/>
      <c r="D43" s="169" t="str">
        <f t="shared" si="2"/>
        <v/>
      </c>
      <c r="E43" s="169" t="str">
        <f t="shared" si="3"/>
        <v/>
      </c>
      <c r="G43" s="169">
        <v>15</v>
      </c>
      <c r="H43" s="171"/>
      <c r="I43" s="169" t="str">
        <f t="shared" si="4"/>
        <v/>
      </c>
      <c r="J43" s="169" t="str">
        <f t="shared" si="5"/>
        <v/>
      </c>
      <c r="M43" s="169">
        <v>15</v>
      </c>
      <c r="N43" s="169" t="str">
        <f>IF(クラブチーム用印刷シート!B70=0,"",クラブチーム用印刷シート!B70)</f>
        <v/>
      </c>
      <c r="O43" s="169" t="str">
        <f>IF(クラブチーム用印刷シート!E70=0,"",クラブチーム用印刷シート!E70)</f>
        <v/>
      </c>
      <c r="Q43" s="169">
        <v>15</v>
      </c>
      <c r="R43" s="169" t="str">
        <f>IF(クラブチーム用印刷シート!K70=0,"",クラブチーム用印刷シート!K70)</f>
        <v/>
      </c>
      <c r="S43" s="169" t="str">
        <f>IF(クラブチーム用印刷シート!N70=0,"",クラブチーム用印刷シート!N70)</f>
        <v/>
      </c>
    </row>
    <row r="44" spans="2:19" s="168" customFormat="1">
      <c r="B44" s="169">
        <v>16</v>
      </c>
      <c r="C44" s="171"/>
      <c r="D44" s="169" t="str">
        <f t="shared" si="2"/>
        <v/>
      </c>
      <c r="E44" s="169" t="str">
        <f t="shared" si="3"/>
        <v/>
      </c>
      <c r="G44" s="169">
        <v>16</v>
      </c>
      <c r="H44" s="171"/>
      <c r="I44" s="169" t="str">
        <f t="shared" si="4"/>
        <v/>
      </c>
      <c r="J44" s="169" t="str">
        <f t="shared" si="5"/>
        <v/>
      </c>
      <c r="M44" s="169">
        <v>16</v>
      </c>
      <c r="N44" s="169" t="str">
        <f>IF(クラブチーム用印刷シート!B71=0,"",クラブチーム用印刷シート!B71)</f>
        <v/>
      </c>
      <c r="O44" s="169" t="str">
        <f>IF(クラブチーム用印刷シート!E71=0,"",クラブチーム用印刷シート!E71)</f>
        <v/>
      </c>
      <c r="Q44" s="169">
        <v>16</v>
      </c>
      <c r="R44" s="169" t="str">
        <f>IF(クラブチーム用印刷シート!K71=0,"",クラブチーム用印刷シート!K71)</f>
        <v/>
      </c>
      <c r="S44" s="169" t="str">
        <f>IF(クラブチーム用印刷シート!N71=0,"",クラブチーム用印刷シート!N71)</f>
        <v/>
      </c>
    </row>
    <row r="45" spans="2:19" s="168" customFormat="1">
      <c r="B45" s="169">
        <v>17</v>
      </c>
      <c r="C45" s="171"/>
      <c r="D45" s="169" t="str">
        <f t="shared" si="2"/>
        <v/>
      </c>
      <c r="E45" s="169" t="str">
        <f t="shared" si="3"/>
        <v/>
      </c>
      <c r="G45" s="169">
        <v>17</v>
      </c>
      <c r="H45" s="171"/>
      <c r="I45" s="169" t="str">
        <f t="shared" si="4"/>
        <v/>
      </c>
      <c r="J45" s="169" t="str">
        <f t="shared" si="5"/>
        <v/>
      </c>
      <c r="M45" s="169">
        <v>17</v>
      </c>
      <c r="N45" s="169" t="str">
        <f>IF(クラブチーム用印刷シート!B72=0,"",クラブチーム用印刷シート!B72)</f>
        <v/>
      </c>
      <c r="O45" s="169" t="str">
        <f>IF(クラブチーム用印刷シート!E72=0,"",クラブチーム用印刷シート!E72)</f>
        <v/>
      </c>
      <c r="Q45" s="169">
        <v>17</v>
      </c>
      <c r="R45" s="169" t="str">
        <f>IF(クラブチーム用印刷シート!K72=0,"",クラブチーム用印刷シート!K72)</f>
        <v/>
      </c>
      <c r="S45" s="169" t="str">
        <f>IF(クラブチーム用印刷シート!N72=0,"",クラブチーム用印刷シート!N72)</f>
        <v/>
      </c>
    </row>
    <row r="46" spans="2:19" s="168" customFormat="1">
      <c r="B46" s="169">
        <v>18</v>
      </c>
      <c r="C46" s="171"/>
      <c r="D46" s="169" t="str">
        <f t="shared" si="2"/>
        <v/>
      </c>
      <c r="E46" s="169" t="str">
        <f t="shared" si="3"/>
        <v/>
      </c>
      <c r="G46" s="169">
        <v>18</v>
      </c>
      <c r="H46" s="171"/>
      <c r="I46" s="169" t="str">
        <f t="shared" si="4"/>
        <v/>
      </c>
      <c r="J46" s="169" t="str">
        <f t="shared" si="5"/>
        <v/>
      </c>
      <c r="M46" s="169">
        <v>18</v>
      </c>
      <c r="N46" s="169" t="str">
        <f>IF(クラブチーム用印刷シート!B73=0,"",クラブチーム用印刷シート!B73)</f>
        <v/>
      </c>
      <c r="O46" s="169" t="str">
        <f>IF(クラブチーム用印刷シート!E73=0,"",クラブチーム用印刷シート!E73)</f>
        <v/>
      </c>
      <c r="Q46" s="169">
        <v>18</v>
      </c>
      <c r="R46" s="169" t="str">
        <f>IF(クラブチーム用印刷シート!K73=0,"",クラブチーム用印刷シート!K73)</f>
        <v/>
      </c>
      <c r="S46" s="169" t="str">
        <f>IF(クラブチーム用印刷シート!N73=0,"",クラブチーム用印刷シート!N73)</f>
        <v/>
      </c>
    </row>
    <row r="47" spans="2:19" s="168" customFormat="1">
      <c r="B47" s="169">
        <v>19</v>
      </c>
      <c r="C47" s="171"/>
      <c r="D47" s="169" t="str">
        <f t="shared" si="2"/>
        <v/>
      </c>
      <c r="E47" s="169" t="str">
        <f t="shared" si="3"/>
        <v/>
      </c>
      <c r="G47" s="169">
        <v>19</v>
      </c>
      <c r="H47" s="171"/>
      <c r="I47" s="169" t="str">
        <f t="shared" si="4"/>
        <v/>
      </c>
      <c r="J47" s="169" t="str">
        <f t="shared" si="5"/>
        <v/>
      </c>
      <c r="M47" s="169">
        <v>19</v>
      </c>
      <c r="N47" s="169" t="str">
        <f>IF(クラブチーム用印刷シート!B95=0,"",クラブチーム用印刷シート!B95)</f>
        <v/>
      </c>
      <c r="O47" s="169" t="str">
        <f>IF(クラブチーム用印刷シート!E95=0,"",クラブチーム用印刷シート!E95)</f>
        <v/>
      </c>
      <c r="Q47" s="169">
        <v>19</v>
      </c>
      <c r="R47" s="169" t="str">
        <f>IF(クラブチーム用印刷シート!K95=0,"",クラブチーム用印刷シート!K95)</f>
        <v/>
      </c>
      <c r="S47" s="169" t="str">
        <f>IF(クラブチーム用印刷シート!N95=0,"",クラブチーム用印刷シート!N95)</f>
        <v/>
      </c>
    </row>
    <row r="48" spans="2:19" s="168" customFormat="1">
      <c r="B48" s="169">
        <v>20</v>
      </c>
      <c r="C48" s="171"/>
      <c r="D48" s="169" t="str">
        <f t="shared" si="2"/>
        <v/>
      </c>
      <c r="E48" s="169" t="str">
        <f t="shared" si="3"/>
        <v/>
      </c>
      <c r="G48" s="169">
        <v>20</v>
      </c>
      <c r="H48" s="171"/>
      <c r="I48" s="169" t="str">
        <f t="shared" si="4"/>
        <v/>
      </c>
      <c r="J48" s="169" t="str">
        <f t="shared" si="5"/>
        <v/>
      </c>
      <c r="M48" s="169">
        <v>20</v>
      </c>
      <c r="N48" s="169" t="str">
        <f>IF(クラブチーム用印刷シート!B96=0,"",クラブチーム用印刷シート!B96)</f>
        <v/>
      </c>
      <c r="O48" s="169" t="str">
        <f>IF(クラブチーム用印刷シート!E96=0,"",クラブチーム用印刷シート!E96)</f>
        <v/>
      </c>
      <c r="Q48" s="169">
        <v>20</v>
      </c>
      <c r="R48" s="169" t="str">
        <f>IF(クラブチーム用印刷シート!K96=0,"",クラブチーム用印刷シート!K96)</f>
        <v/>
      </c>
      <c r="S48" s="169" t="str">
        <f>IF(クラブチーム用印刷シート!N96=0,"",クラブチーム用印刷シート!N96)</f>
        <v/>
      </c>
    </row>
    <row r="49" spans="2:19">
      <c r="B49" s="169">
        <v>21</v>
      </c>
      <c r="C49" s="171"/>
      <c r="D49" s="169" t="str">
        <f t="shared" si="2"/>
        <v/>
      </c>
      <c r="E49" s="169" t="str">
        <f t="shared" si="3"/>
        <v/>
      </c>
      <c r="G49" s="169">
        <v>21</v>
      </c>
      <c r="H49" s="171"/>
      <c r="I49" s="169" t="str">
        <f t="shared" si="4"/>
        <v/>
      </c>
      <c r="J49" s="169" t="str">
        <f t="shared" si="5"/>
        <v/>
      </c>
      <c r="M49" s="169">
        <v>21</v>
      </c>
      <c r="N49" s="169" t="str">
        <f>IF(クラブチーム用印刷シート!B97=0,"",クラブチーム用印刷シート!B97)</f>
        <v/>
      </c>
      <c r="O49" s="169" t="str">
        <f>IF(クラブチーム用印刷シート!E97=0,"",クラブチーム用印刷シート!E97)</f>
        <v/>
      </c>
      <c r="Q49" s="169">
        <v>21</v>
      </c>
      <c r="R49" s="169" t="str">
        <f>IF(クラブチーム用印刷シート!K97=0,"",クラブチーム用印刷シート!K97)</f>
        <v/>
      </c>
      <c r="S49" s="169" t="str">
        <f>IF(クラブチーム用印刷シート!N97=0,"",クラブチーム用印刷シート!N97)</f>
        <v/>
      </c>
    </row>
    <row r="50" spans="2:19">
      <c r="B50" s="169">
        <v>22</v>
      </c>
      <c r="C50" s="171"/>
      <c r="D50" s="169" t="str">
        <f t="shared" si="2"/>
        <v/>
      </c>
      <c r="E50" s="169" t="str">
        <f t="shared" si="3"/>
        <v/>
      </c>
      <c r="G50" s="169">
        <v>22</v>
      </c>
      <c r="H50" s="171"/>
      <c r="I50" s="169" t="str">
        <f t="shared" si="4"/>
        <v/>
      </c>
      <c r="J50" s="169" t="str">
        <f t="shared" si="5"/>
        <v/>
      </c>
      <c r="M50" s="169">
        <v>22</v>
      </c>
      <c r="N50" s="169" t="str">
        <f>IF(クラブチーム用印刷シート!B98=0,"",クラブチーム用印刷シート!B98)</f>
        <v/>
      </c>
      <c r="O50" s="169" t="str">
        <f>IF(クラブチーム用印刷シート!E98=0,"",クラブチーム用印刷シート!E98)</f>
        <v/>
      </c>
      <c r="Q50" s="169">
        <v>22</v>
      </c>
      <c r="R50" s="169" t="str">
        <f>IF(クラブチーム用印刷シート!K98=0,"",クラブチーム用印刷シート!K98)</f>
        <v/>
      </c>
      <c r="S50" s="169" t="str">
        <f>IF(クラブチーム用印刷シート!N98=0,"",クラブチーム用印刷シート!N98)</f>
        <v/>
      </c>
    </row>
    <row r="51" spans="2:19">
      <c r="B51" s="169">
        <v>23</v>
      </c>
      <c r="C51" s="171"/>
      <c r="D51" s="169" t="str">
        <f t="shared" si="2"/>
        <v/>
      </c>
      <c r="E51" s="169" t="str">
        <f t="shared" si="3"/>
        <v/>
      </c>
      <c r="G51" s="169">
        <v>23</v>
      </c>
      <c r="H51" s="171"/>
      <c r="I51" s="169" t="str">
        <f t="shared" si="4"/>
        <v/>
      </c>
      <c r="J51" s="169" t="str">
        <f t="shared" si="5"/>
        <v/>
      </c>
      <c r="M51" s="169">
        <v>23</v>
      </c>
      <c r="N51" s="169" t="str">
        <f>IF(クラブチーム用印刷シート!B99=0,"",クラブチーム用印刷シート!B99)</f>
        <v/>
      </c>
      <c r="O51" s="169" t="str">
        <f>IF(クラブチーム用印刷シート!E99=0,"",クラブチーム用印刷シート!E99)</f>
        <v/>
      </c>
      <c r="Q51" s="169">
        <v>23</v>
      </c>
      <c r="R51" s="169" t="str">
        <f>IF(クラブチーム用印刷シート!K99=0,"",クラブチーム用印刷シート!K99)</f>
        <v/>
      </c>
      <c r="S51" s="169" t="str">
        <f>IF(クラブチーム用印刷シート!N99=0,"",クラブチーム用印刷シート!N99)</f>
        <v/>
      </c>
    </row>
    <row r="52" spans="2:19">
      <c r="B52" s="169">
        <v>24</v>
      </c>
      <c r="C52" s="171"/>
      <c r="D52" s="169" t="str">
        <f t="shared" si="2"/>
        <v/>
      </c>
      <c r="E52" s="169" t="str">
        <f t="shared" si="3"/>
        <v/>
      </c>
      <c r="G52" s="169">
        <v>24</v>
      </c>
      <c r="H52" s="171"/>
      <c r="I52" s="169" t="str">
        <f t="shared" si="4"/>
        <v/>
      </c>
      <c r="J52" s="169" t="str">
        <f t="shared" si="5"/>
        <v/>
      </c>
      <c r="M52" s="169">
        <v>24</v>
      </c>
      <c r="N52" s="169" t="str">
        <f>IF(クラブチーム用印刷シート!B100=0,"",クラブチーム用印刷シート!B100)</f>
        <v/>
      </c>
      <c r="O52" s="169" t="str">
        <f>IF(クラブチーム用印刷シート!E100=0,"",クラブチーム用印刷シート!E100)</f>
        <v/>
      </c>
      <c r="Q52" s="169">
        <v>24</v>
      </c>
      <c r="R52" s="169" t="str">
        <f>IF(クラブチーム用印刷シート!K100=0,"",クラブチーム用印刷シート!K100)</f>
        <v/>
      </c>
      <c r="S52" s="169" t="str">
        <f>IF(クラブチーム用印刷シート!N100=0,"",クラブチーム用印刷シート!N100)</f>
        <v/>
      </c>
    </row>
    <row r="53" spans="2:19">
      <c r="B53" s="169">
        <v>25</v>
      </c>
      <c r="C53" s="171"/>
      <c r="D53" s="169" t="str">
        <f t="shared" si="2"/>
        <v/>
      </c>
      <c r="E53" s="169" t="str">
        <f t="shared" si="3"/>
        <v/>
      </c>
      <c r="G53" s="169">
        <v>25</v>
      </c>
      <c r="H53" s="171"/>
      <c r="I53" s="169" t="str">
        <f t="shared" si="4"/>
        <v/>
      </c>
      <c r="J53" s="169" t="str">
        <f t="shared" si="5"/>
        <v/>
      </c>
      <c r="M53" s="169">
        <v>25</v>
      </c>
      <c r="N53" s="169" t="str">
        <f>IF(クラブチーム用印刷シート!B122=0,"",クラブチーム用印刷シート!B122)</f>
        <v/>
      </c>
      <c r="O53" s="169" t="str">
        <f>IF(クラブチーム用印刷シート!E122=0,"",クラブチーム用印刷シート!E122)</f>
        <v/>
      </c>
      <c r="Q53" s="169">
        <v>25</v>
      </c>
      <c r="R53" s="169" t="str">
        <f>IF(クラブチーム用印刷シート!K122=0,"",クラブチーム用印刷シート!K122)</f>
        <v/>
      </c>
      <c r="S53" s="169" t="str">
        <f>IF(クラブチーム用印刷シート!N122=0,"",クラブチーム用印刷シート!N122)</f>
        <v/>
      </c>
    </row>
    <row r="54" spans="2:19">
      <c r="B54" s="169">
        <v>26</v>
      </c>
      <c r="C54" s="171"/>
      <c r="D54" s="169" t="str">
        <f t="shared" si="2"/>
        <v/>
      </c>
      <c r="E54" s="169" t="str">
        <f t="shared" si="3"/>
        <v/>
      </c>
      <c r="G54" s="169">
        <v>26</v>
      </c>
      <c r="H54" s="171"/>
      <c r="I54" s="169" t="str">
        <f t="shared" si="4"/>
        <v/>
      </c>
      <c r="J54" s="169" t="str">
        <f t="shared" si="5"/>
        <v/>
      </c>
      <c r="M54" s="169">
        <v>26</v>
      </c>
      <c r="N54" s="169" t="str">
        <f>IF(クラブチーム用印刷シート!B123=0,"",クラブチーム用印刷シート!B123)</f>
        <v/>
      </c>
      <c r="O54" s="169" t="str">
        <f>IF(クラブチーム用印刷シート!E123=0,"",クラブチーム用印刷シート!E123)</f>
        <v/>
      </c>
      <c r="Q54" s="169">
        <v>26</v>
      </c>
      <c r="R54" s="169" t="str">
        <f>IF(クラブチーム用印刷シート!K123=0,"",クラブチーム用印刷シート!K123)</f>
        <v/>
      </c>
      <c r="S54" s="169" t="str">
        <f>IF(クラブチーム用印刷シート!N123=0,"",クラブチーム用印刷シート!N123)</f>
        <v/>
      </c>
    </row>
    <row r="55" spans="2:19">
      <c r="B55" s="169">
        <v>27</v>
      </c>
      <c r="C55" s="171"/>
      <c r="D55" s="169" t="str">
        <f t="shared" si="2"/>
        <v/>
      </c>
      <c r="E55" s="169" t="str">
        <f t="shared" si="3"/>
        <v/>
      </c>
      <c r="G55" s="169">
        <v>27</v>
      </c>
      <c r="H55" s="171"/>
      <c r="I55" s="169" t="str">
        <f t="shared" si="4"/>
        <v/>
      </c>
      <c r="J55" s="169" t="str">
        <f t="shared" si="5"/>
        <v/>
      </c>
      <c r="M55" s="169">
        <v>27</v>
      </c>
      <c r="N55" s="169" t="str">
        <f>IF(クラブチーム用印刷シート!B124=0,"",クラブチーム用印刷シート!B124)</f>
        <v/>
      </c>
      <c r="O55" s="169" t="str">
        <f>IF(クラブチーム用印刷シート!E124=0,"",クラブチーム用印刷シート!E124)</f>
        <v/>
      </c>
      <c r="Q55" s="169">
        <v>27</v>
      </c>
      <c r="R55" s="169" t="str">
        <f>IF(クラブチーム用印刷シート!K124=0,"",クラブチーム用印刷シート!K124)</f>
        <v/>
      </c>
      <c r="S55" s="169" t="str">
        <f>IF(クラブチーム用印刷シート!N124=0,"",クラブチーム用印刷シート!N124)</f>
        <v/>
      </c>
    </row>
    <row r="56" spans="2:19">
      <c r="B56" s="169">
        <v>28</v>
      </c>
      <c r="C56" s="171"/>
      <c r="D56" s="169" t="str">
        <f t="shared" si="2"/>
        <v/>
      </c>
      <c r="E56" s="169" t="str">
        <f t="shared" si="3"/>
        <v/>
      </c>
      <c r="G56" s="169">
        <v>28</v>
      </c>
      <c r="H56" s="171"/>
      <c r="I56" s="169" t="str">
        <f t="shared" si="4"/>
        <v/>
      </c>
      <c r="J56" s="169" t="str">
        <f t="shared" si="5"/>
        <v/>
      </c>
      <c r="M56" s="169">
        <v>28</v>
      </c>
      <c r="N56" s="169" t="str">
        <f>IF(クラブチーム用印刷シート!B125=0,"",クラブチーム用印刷シート!B125)</f>
        <v/>
      </c>
      <c r="O56" s="169" t="str">
        <f>IF(クラブチーム用印刷シート!E125=0,"",クラブチーム用印刷シート!E125)</f>
        <v/>
      </c>
      <c r="Q56" s="169">
        <v>28</v>
      </c>
      <c r="R56" s="169" t="str">
        <f>IF(クラブチーム用印刷シート!K125=0,"",クラブチーム用印刷シート!K125)</f>
        <v/>
      </c>
      <c r="S56" s="169" t="str">
        <f>IF(クラブチーム用印刷シート!N125=0,"",クラブチーム用印刷シート!N125)</f>
        <v/>
      </c>
    </row>
    <row r="57" spans="2:19">
      <c r="B57" s="169">
        <v>29</v>
      </c>
      <c r="C57" s="171"/>
      <c r="D57" s="169" t="str">
        <f t="shared" si="2"/>
        <v/>
      </c>
      <c r="E57" s="169" t="str">
        <f t="shared" si="3"/>
        <v/>
      </c>
      <c r="G57" s="169">
        <v>29</v>
      </c>
      <c r="H57" s="171"/>
      <c r="I57" s="169" t="str">
        <f t="shared" si="4"/>
        <v/>
      </c>
      <c r="J57" s="169" t="str">
        <f t="shared" si="5"/>
        <v/>
      </c>
      <c r="M57" s="169">
        <v>29</v>
      </c>
      <c r="N57" s="169" t="str">
        <f>IF(クラブチーム用印刷シート!B126=0,"",クラブチーム用印刷シート!B126)</f>
        <v/>
      </c>
      <c r="O57" s="169" t="str">
        <f>IF(クラブチーム用印刷シート!E126=0,"",クラブチーム用印刷シート!E126)</f>
        <v/>
      </c>
      <c r="Q57" s="169">
        <v>29</v>
      </c>
      <c r="R57" s="169" t="str">
        <f>IF(クラブチーム用印刷シート!K126=0,"",クラブチーム用印刷シート!K126)</f>
        <v/>
      </c>
      <c r="S57" s="169" t="str">
        <f>IF(クラブチーム用印刷シート!N126=0,"",クラブチーム用印刷シート!N126)</f>
        <v/>
      </c>
    </row>
    <row r="58" spans="2:19">
      <c r="B58" s="169">
        <v>30</v>
      </c>
      <c r="C58" s="171"/>
      <c r="D58" s="169" t="str">
        <f t="shared" si="2"/>
        <v/>
      </c>
      <c r="E58" s="169" t="str">
        <f t="shared" si="3"/>
        <v/>
      </c>
      <c r="G58" s="169">
        <v>30</v>
      </c>
      <c r="H58" s="171"/>
      <c r="I58" s="169" t="str">
        <f t="shared" si="4"/>
        <v/>
      </c>
      <c r="J58" s="169" t="str">
        <f t="shared" si="5"/>
        <v/>
      </c>
      <c r="M58" s="169">
        <v>30</v>
      </c>
      <c r="N58" s="169" t="str">
        <f>IF(クラブチーム用印刷シート!B127=0,"",クラブチーム用印刷シート!B127)</f>
        <v/>
      </c>
      <c r="O58" s="169" t="str">
        <f>IF(クラブチーム用印刷シート!E127=0,"",クラブチーム用印刷シート!E127)</f>
        <v/>
      </c>
      <c r="Q58" s="169">
        <v>30</v>
      </c>
      <c r="R58" s="169" t="str">
        <f>IF(クラブチーム用印刷シート!K127=0,"",クラブチーム用印刷シート!K127)</f>
        <v/>
      </c>
      <c r="S58" s="169" t="str">
        <f>IF(クラブチーム用印刷シート!N127=0,"",クラブチーム用印刷シート!N127)</f>
        <v/>
      </c>
    </row>
  </sheetData>
  <mergeCells count="8">
    <mergeCell ref="R28:S28"/>
    <mergeCell ref="N28:O28"/>
    <mergeCell ref="B3:C3"/>
    <mergeCell ref="D3:E3"/>
    <mergeCell ref="B5:D5"/>
    <mergeCell ref="G5:I5"/>
    <mergeCell ref="B28:E28"/>
    <mergeCell ref="G28:J28"/>
  </mergeCells>
  <phoneticPr fontId="20"/>
  <pageMargins left="0.25" right="0.25"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学校番号一覧</vt:lpstr>
      <vt:lpstr>申込入力シート</vt:lpstr>
      <vt:lpstr>県新人大会印刷シート</vt:lpstr>
      <vt:lpstr>クラブチーム用入力シート</vt:lpstr>
      <vt:lpstr>クラブチーム用印刷シート</vt:lpstr>
      <vt:lpstr>（クラブチームのみ）チーム内ランク入力シート</vt:lpstr>
      <vt:lpstr>'（クラブチームのみ）チーム内ランク入力シート'!Print_Area</vt:lpstr>
      <vt:lpstr>クラブチーム用印刷シート!Print_Area</vt:lpstr>
      <vt:lpstr>クラブチーム用入力シート!Print_Area</vt:lpstr>
      <vt:lpstr>県新人大会印刷シート!Print_Area</vt:lpstr>
      <vt:lpstr>申込入力シート!Print_Area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大府市</dc:creator>
  <cp:lastModifiedBy>take</cp:lastModifiedBy>
  <cp:lastPrinted>2015-09-23T14:29:38Z</cp:lastPrinted>
  <dcterms:created xsi:type="dcterms:W3CDTF">2009-11-06T07:24:21Z</dcterms:created>
  <dcterms:modified xsi:type="dcterms:W3CDTF">2018-09-02T08:57:13Z</dcterms:modified>
</cp:coreProperties>
</file>