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8255" windowHeight="8655" tabRatio="811" firstSheet="1" activeTab="1"/>
  </bookViews>
  <sheets>
    <sheet name="学校番号一覧" sheetId="8" r:id="rId1"/>
    <sheet name="４月２９日，３０日申込入力シート" sheetId="16" r:id="rId2"/>
    <sheet name="県中学生大会印刷シート" sheetId="17" r:id="rId3"/>
    <sheet name="クラブチーム用入力シート" sheetId="18" r:id="rId4"/>
    <sheet name="クラブチーム用印刷シート" sheetId="19" r:id="rId5"/>
    <sheet name="（クラブチームのみ）チーム内ランク入力シート" sheetId="20" r:id="rId6"/>
  </sheets>
  <externalReferences>
    <externalReference r:id="rId7"/>
  </externalReferences>
  <definedNames>
    <definedName name="_xlnm.Print_Area" localSheetId="5">'（クラブチームのみ）チーム内ランク入力シート'!$B$3:$J$48</definedName>
    <definedName name="_xlnm.Print_Area" localSheetId="1">'４月２９日，３０日申込入力シート'!$A$1:$H$16</definedName>
    <definedName name="_xlnm.Print_Area" localSheetId="4">クラブチーム用印刷シート!$A$1:$Q$130</definedName>
    <definedName name="_xlnm.Print_Area" localSheetId="3">クラブチーム用入力シート!$B$1:$I$18</definedName>
    <definedName name="_xlnm.Print_Area" localSheetId="2">県中学生大会印刷シート!$A$1:$S$30</definedName>
  </definedNames>
  <calcPr calcId="145621"/>
</workbook>
</file>

<file path=xl/calcChain.xml><?xml version="1.0" encoding="utf-8"?>
<calcChain xmlns="http://schemas.openxmlformats.org/spreadsheetml/2006/main">
  <c r="S48" i="20" l="1"/>
  <c r="S47" i="20"/>
  <c r="S46" i="20"/>
  <c r="S45" i="20"/>
  <c r="S44" i="20"/>
  <c r="S43" i="20"/>
  <c r="S42" i="20"/>
  <c r="S41" i="20"/>
  <c r="S40" i="20"/>
  <c r="S39" i="20"/>
  <c r="S38" i="20"/>
  <c r="S37" i="20"/>
  <c r="S36" i="20"/>
  <c r="S35" i="20"/>
  <c r="S34" i="20"/>
  <c r="S33" i="20"/>
  <c r="S32" i="20"/>
  <c r="S31" i="20"/>
  <c r="S30" i="20"/>
  <c r="S29" i="20"/>
  <c r="R48" i="20"/>
  <c r="R47" i="20"/>
  <c r="R46" i="20"/>
  <c r="R45" i="20"/>
  <c r="R44" i="20"/>
  <c r="R43" i="20"/>
  <c r="R42" i="20"/>
  <c r="R41" i="20"/>
  <c r="R40" i="20"/>
  <c r="R39" i="20"/>
  <c r="R38" i="20"/>
  <c r="R37" i="20"/>
  <c r="R36" i="20"/>
  <c r="R35" i="20"/>
  <c r="R34" i="20"/>
  <c r="R33" i="20"/>
  <c r="R32" i="20"/>
  <c r="R31" i="20"/>
  <c r="R30" i="20"/>
  <c r="R29" i="20"/>
  <c r="N46" i="20"/>
  <c r="O46" i="20"/>
  <c r="N47" i="20"/>
  <c r="O47" i="20"/>
  <c r="N48" i="20"/>
  <c r="O48" i="20"/>
  <c r="O45" i="20"/>
  <c r="N45" i="20"/>
  <c r="N42" i="20"/>
  <c r="O42" i="20"/>
  <c r="N43" i="20"/>
  <c r="O43" i="20"/>
  <c r="N44" i="20"/>
  <c r="O44" i="20"/>
  <c r="O41" i="20"/>
  <c r="N41" i="20"/>
  <c r="N38" i="20"/>
  <c r="O38" i="20"/>
  <c r="N39" i="20"/>
  <c r="O39" i="20"/>
  <c r="N40" i="20"/>
  <c r="O40" i="20"/>
  <c r="O37" i="20"/>
  <c r="N37" i="20"/>
  <c r="N34" i="20"/>
  <c r="O34" i="20"/>
  <c r="N35" i="20"/>
  <c r="O35" i="20"/>
  <c r="N36" i="20"/>
  <c r="O36" i="20"/>
  <c r="O33" i="20"/>
  <c r="O32" i="20"/>
  <c r="N33" i="20"/>
  <c r="N30" i="20"/>
  <c r="O30" i="20"/>
  <c r="N31" i="20"/>
  <c r="O31" i="20"/>
  <c r="N32" i="20"/>
  <c r="O29" i="20"/>
  <c r="N29" i="20"/>
  <c r="R25" i="20"/>
  <c r="R24" i="20"/>
  <c r="R23" i="20"/>
  <c r="R21" i="20"/>
  <c r="R20" i="20"/>
  <c r="R19" i="20"/>
  <c r="R17" i="20"/>
  <c r="R16" i="20"/>
  <c r="R15" i="20"/>
  <c r="R13" i="20"/>
  <c r="R12" i="20"/>
  <c r="R11" i="20"/>
  <c r="R9" i="20"/>
  <c r="R8" i="20"/>
  <c r="R7" i="20"/>
  <c r="R6" i="20"/>
  <c r="N23" i="20"/>
  <c r="N24" i="20"/>
  <c r="N25" i="20"/>
  <c r="N22" i="20"/>
  <c r="N19" i="20"/>
  <c r="N20" i="20"/>
  <c r="N21" i="20"/>
  <c r="N18" i="20"/>
  <c r="N15" i="20"/>
  <c r="N16" i="20"/>
  <c r="N17" i="20"/>
  <c r="N14" i="20"/>
  <c r="N11" i="20"/>
  <c r="N12" i="20"/>
  <c r="N13" i="20"/>
  <c r="N10" i="20"/>
  <c r="N7" i="20"/>
  <c r="N8" i="20"/>
  <c r="N9" i="20"/>
  <c r="N6" i="20"/>
  <c r="J48" i="20"/>
  <c r="I48" i="20"/>
  <c r="E48" i="20"/>
  <c r="D48" i="20"/>
  <c r="J47" i="20"/>
  <c r="I47" i="20"/>
  <c r="E47" i="20"/>
  <c r="D47" i="20"/>
  <c r="J46" i="20"/>
  <c r="I46" i="20"/>
  <c r="E46" i="20"/>
  <c r="D46" i="20"/>
  <c r="J45" i="20"/>
  <c r="I45" i="20"/>
  <c r="E45" i="20"/>
  <c r="D45" i="20"/>
  <c r="J44" i="20"/>
  <c r="I44" i="20"/>
  <c r="E44" i="20"/>
  <c r="D44" i="20"/>
  <c r="J43" i="20"/>
  <c r="I43" i="20"/>
  <c r="E43" i="20"/>
  <c r="D43" i="20"/>
  <c r="J42" i="20"/>
  <c r="I42" i="20"/>
  <c r="E42" i="20"/>
  <c r="D42" i="20"/>
  <c r="J41" i="20"/>
  <c r="I41" i="20"/>
  <c r="E41" i="20"/>
  <c r="D41" i="20"/>
  <c r="J40" i="20"/>
  <c r="I40" i="20"/>
  <c r="E40" i="20"/>
  <c r="D40" i="20"/>
  <c r="J39" i="20"/>
  <c r="I39" i="20"/>
  <c r="E39" i="20"/>
  <c r="D39" i="20"/>
  <c r="J38" i="20"/>
  <c r="I38" i="20"/>
  <c r="E38" i="20"/>
  <c r="D38" i="20"/>
  <c r="J37" i="20"/>
  <c r="I37" i="20"/>
  <c r="E37" i="20"/>
  <c r="D37" i="20"/>
  <c r="J36" i="20"/>
  <c r="I36" i="20"/>
  <c r="E36" i="20"/>
  <c r="D36" i="20"/>
  <c r="J35" i="20"/>
  <c r="I35" i="20"/>
  <c r="E35" i="20"/>
  <c r="D35" i="20"/>
  <c r="J34" i="20"/>
  <c r="I34" i="20"/>
  <c r="E34" i="20"/>
  <c r="D34" i="20"/>
  <c r="J33" i="20"/>
  <c r="I33" i="20"/>
  <c r="E33" i="20"/>
  <c r="D33" i="20"/>
  <c r="J32" i="20"/>
  <c r="I32" i="20"/>
  <c r="E32" i="20"/>
  <c r="D32" i="20"/>
  <c r="J31" i="20"/>
  <c r="I31" i="20"/>
  <c r="E31" i="20"/>
  <c r="D31" i="20"/>
  <c r="J30" i="20"/>
  <c r="I30" i="20"/>
  <c r="E30" i="20"/>
  <c r="D30" i="20"/>
  <c r="J29" i="20"/>
  <c r="I29" i="20"/>
  <c r="E29" i="20"/>
  <c r="D29" i="20"/>
  <c r="I25" i="20"/>
  <c r="D25" i="20"/>
  <c r="I24" i="20"/>
  <c r="D24" i="20"/>
  <c r="I23" i="20"/>
  <c r="D23" i="20"/>
  <c r="I22" i="20"/>
  <c r="D22" i="20"/>
  <c r="I21" i="20"/>
  <c r="D21" i="20"/>
  <c r="I20" i="20"/>
  <c r="D20" i="20"/>
  <c r="I19" i="20"/>
  <c r="D19" i="20"/>
  <c r="I18" i="20"/>
  <c r="D18" i="20"/>
  <c r="I17" i="20"/>
  <c r="D17" i="20"/>
  <c r="I16" i="20"/>
  <c r="D16" i="20"/>
  <c r="I15" i="20"/>
  <c r="D15" i="20"/>
  <c r="I14" i="20"/>
  <c r="D14" i="20"/>
  <c r="I13" i="20"/>
  <c r="D13" i="20"/>
  <c r="I12" i="20"/>
  <c r="D12" i="20"/>
  <c r="I11" i="20"/>
  <c r="D11" i="20"/>
  <c r="I10" i="20"/>
  <c r="D10" i="20"/>
  <c r="I9" i="20"/>
  <c r="D9" i="20"/>
  <c r="I8" i="20"/>
  <c r="D8" i="20"/>
  <c r="I7" i="20"/>
  <c r="D7" i="20"/>
  <c r="I6" i="20"/>
  <c r="D6" i="20"/>
  <c r="D3" i="20"/>
  <c r="A105" i="19"/>
  <c r="A79" i="19"/>
  <c r="A53" i="19"/>
  <c r="A27" i="19"/>
  <c r="E126" i="19"/>
  <c r="E125" i="19"/>
  <c r="E127" i="19"/>
  <c r="E100" i="19"/>
  <c r="E101" i="19"/>
  <c r="E99" i="19"/>
  <c r="E74" i="19"/>
  <c r="E73" i="19"/>
  <c r="E75" i="19"/>
  <c r="E49" i="19"/>
  <c r="E48" i="19"/>
  <c r="E47" i="19"/>
  <c r="E23" i="19"/>
  <c r="E22" i="19"/>
  <c r="E21" i="19"/>
  <c r="AW20" i="18"/>
  <c r="AV20" i="18"/>
  <c r="AS18" i="16"/>
  <c r="AR18" i="16"/>
  <c r="AT18" i="16" s="1"/>
  <c r="AQ18" i="16"/>
  <c r="M2" i="19"/>
  <c r="S2" i="17"/>
  <c r="P23" i="17"/>
  <c r="M23" i="17"/>
  <c r="P21" i="17"/>
  <c r="M21" i="17"/>
  <c r="P19" i="17"/>
  <c r="M19" i="17"/>
  <c r="P17" i="17"/>
  <c r="M17" i="17"/>
  <c r="M15" i="17"/>
  <c r="M13" i="17"/>
  <c r="M11" i="17"/>
  <c r="M9" i="17"/>
  <c r="F23" i="17"/>
  <c r="C23" i="17"/>
  <c r="F21" i="17"/>
  <c r="C21" i="17"/>
  <c r="F19" i="17"/>
  <c r="C19" i="17"/>
  <c r="F17" i="17"/>
  <c r="C17" i="17"/>
  <c r="C15" i="17"/>
  <c r="C13" i="17"/>
  <c r="C11" i="17"/>
  <c r="C9" i="17"/>
  <c r="BL44" i="18"/>
  <c r="AY44" i="18"/>
  <c r="BA44" i="18"/>
  <c r="BM44" i="18"/>
  <c r="AP44" i="18"/>
  <c r="AY38" i="18"/>
  <c r="BA38" i="18"/>
  <c r="AP38" i="18"/>
  <c r="AY32" i="18"/>
  <c r="BL32" i="18"/>
  <c r="AP32" i="18"/>
  <c r="AY26" i="18"/>
  <c r="BL26" i="18"/>
  <c r="AP26" i="18"/>
  <c r="AY20" i="18"/>
  <c r="BI20" i="18"/>
  <c r="AP20" i="18"/>
  <c r="BC18" i="16"/>
  <c r="BP18" i="16"/>
  <c r="BA18" i="16"/>
  <c r="AX18" i="16"/>
  <c r="AW18" i="16"/>
  <c r="AV18" i="16"/>
  <c r="AU18" i="16"/>
  <c r="O106" i="19"/>
  <c r="O80" i="19"/>
  <c r="O54" i="19"/>
  <c r="O28" i="19"/>
  <c r="C64" i="19"/>
  <c r="F42" i="19"/>
  <c r="F41" i="19"/>
  <c r="C112" i="19"/>
  <c r="L112" i="19"/>
  <c r="O121" i="19"/>
  <c r="O120" i="19"/>
  <c r="O119" i="19"/>
  <c r="O118" i="19"/>
  <c r="L121" i="19"/>
  <c r="L120" i="19"/>
  <c r="L119" i="19"/>
  <c r="L118" i="19"/>
  <c r="L117" i="19"/>
  <c r="L116" i="19"/>
  <c r="L115" i="19"/>
  <c r="L114" i="19"/>
  <c r="N121" i="19"/>
  <c r="N120" i="19"/>
  <c r="N119" i="19"/>
  <c r="N118" i="19"/>
  <c r="K121" i="19"/>
  <c r="K120" i="19"/>
  <c r="K119" i="19"/>
  <c r="K118" i="19"/>
  <c r="K117" i="19"/>
  <c r="K116" i="19"/>
  <c r="K115" i="19"/>
  <c r="K114" i="19"/>
  <c r="R22" i="20"/>
  <c r="F121" i="19"/>
  <c r="F120" i="19"/>
  <c r="F119" i="19"/>
  <c r="F118" i="19"/>
  <c r="C121" i="19"/>
  <c r="C120" i="19"/>
  <c r="C119" i="19"/>
  <c r="C118" i="19"/>
  <c r="C117" i="19"/>
  <c r="C116" i="19"/>
  <c r="C115" i="19"/>
  <c r="C114" i="19"/>
  <c r="E121" i="19"/>
  <c r="E120" i="19"/>
  <c r="E119" i="19"/>
  <c r="E118" i="19"/>
  <c r="B121" i="19"/>
  <c r="B120" i="19"/>
  <c r="B119" i="19"/>
  <c r="B118" i="19"/>
  <c r="B117" i="19"/>
  <c r="B116" i="19"/>
  <c r="B115" i="19"/>
  <c r="B114" i="19"/>
  <c r="O95" i="19"/>
  <c r="O94" i="19"/>
  <c r="O93" i="19"/>
  <c r="O92" i="19"/>
  <c r="L95" i="19"/>
  <c r="L94" i="19"/>
  <c r="L93" i="19"/>
  <c r="L92" i="19"/>
  <c r="L91" i="19"/>
  <c r="L90" i="19"/>
  <c r="L89" i="19"/>
  <c r="L88" i="19"/>
  <c r="F95" i="19"/>
  <c r="F94" i="19"/>
  <c r="F93" i="19"/>
  <c r="F92" i="19"/>
  <c r="C95" i="19"/>
  <c r="C94" i="19"/>
  <c r="C93" i="19"/>
  <c r="C92" i="19"/>
  <c r="C91" i="19"/>
  <c r="C90" i="19"/>
  <c r="C89" i="19"/>
  <c r="C88" i="19"/>
  <c r="N95" i="19"/>
  <c r="N94" i="19"/>
  <c r="N93" i="19"/>
  <c r="N92" i="19"/>
  <c r="K95" i="19"/>
  <c r="K94" i="19"/>
  <c r="K93" i="19"/>
  <c r="K92" i="19"/>
  <c r="K91" i="19"/>
  <c r="K90" i="19"/>
  <c r="K89" i="19"/>
  <c r="K88" i="19"/>
  <c r="R18" i="20"/>
  <c r="E95" i="19"/>
  <c r="E94" i="19"/>
  <c r="E93" i="19"/>
  <c r="E92" i="19"/>
  <c r="B95" i="19"/>
  <c r="B94" i="19"/>
  <c r="B93" i="19"/>
  <c r="B92" i="19"/>
  <c r="B91" i="19"/>
  <c r="B90" i="19"/>
  <c r="B89" i="19"/>
  <c r="B88" i="19"/>
  <c r="C86" i="19"/>
  <c r="L86" i="19"/>
  <c r="C60" i="19"/>
  <c r="L60" i="19"/>
  <c r="O69" i="19"/>
  <c r="O68" i="19"/>
  <c r="O67" i="19"/>
  <c r="O66" i="19"/>
  <c r="L69" i="19"/>
  <c r="L68" i="19"/>
  <c r="L67" i="19"/>
  <c r="L66" i="19"/>
  <c r="L65" i="19"/>
  <c r="L64" i="19"/>
  <c r="L63" i="19"/>
  <c r="L62" i="19"/>
  <c r="N69" i="19"/>
  <c r="N68" i="19"/>
  <c r="N67" i="19"/>
  <c r="N66" i="19"/>
  <c r="K69" i="19"/>
  <c r="K68" i="19"/>
  <c r="K67" i="19"/>
  <c r="K66" i="19"/>
  <c r="K65" i="19"/>
  <c r="K64" i="19"/>
  <c r="K63" i="19"/>
  <c r="K62" i="19"/>
  <c r="R14" i="20"/>
  <c r="F69" i="19"/>
  <c r="F68" i="19"/>
  <c r="F67" i="19"/>
  <c r="F66" i="19"/>
  <c r="C69" i="19"/>
  <c r="C68" i="19"/>
  <c r="C67" i="19"/>
  <c r="C66" i="19"/>
  <c r="C65" i="19"/>
  <c r="C63" i="19"/>
  <c r="C62" i="19"/>
  <c r="E69" i="19"/>
  <c r="E68" i="19"/>
  <c r="E67" i="19"/>
  <c r="E66" i="19"/>
  <c r="B69" i="19"/>
  <c r="B68" i="19"/>
  <c r="B67" i="19"/>
  <c r="B66" i="19"/>
  <c r="B65" i="19"/>
  <c r="B64" i="19"/>
  <c r="B63" i="19"/>
  <c r="B62" i="19"/>
  <c r="O43" i="19"/>
  <c r="O42" i="19"/>
  <c r="O41" i="19"/>
  <c r="O40" i="19"/>
  <c r="L43" i="19"/>
  <c r="L42" i="19"/>
  <c r="L41" i="19"/>
  <c r="L40" i="19"/>
  <c r="L39" i="19"/>
  <c r="L38" i="19"/>
  <c r="L37" i="19"/>
  <c r="L36" i="19"/>
  <c r="N43" i="19"/>
  <c r="N42" i="19"/>
  <c r="N41" i="19"/>
  <c r="N40" i="19"/>
  <c r="K43" i="19"/>
  <c r="K42" i="19"/>
  <c r="K41" i="19"/>
  <c r="K40" i="19"/>
  <c r="K39" i="19"/>
  <c r="K38" i="19"/>
  <c r="K37" i="19"/>
  <c r="K36" i="19"/>
  <c r="R10" i="20"/>
  <c r="F43" i="19"/>
  <c r="F40" i="19"/>
  <c r="C43" i="19"/>
  <c r="C42" i="19"/>
  <c r="C41" i="19"/>
  <c r="C40" i="19"/>
  <c r="C39" i="19"/>
  <c r="C38" i="19"/>
  <c r="C37" i="19"/>
  <c r="C36" i="19"/>
  <c r="E43" i="19"/>
  <c r="E42" i="19"/>
  <c r="E41" i="19"/>
  <c r="E40" i="19"/>
  <c r="B43" i="19"/>
  <c r="B42" i="19"/>
  <c r="B41" i="19"/>
  <c r="B40" i="19"/>
  <c r="B39" i="19"/>
  <c r="B38" i="19"/>
  <c r="B37" i="19"/>
  <c r="B36" i="19"/>
  <c r="C34" i="19"/>
  <c r="L34" i="19"/>
  <c r="B22" i="19"/>
  <c r="B21" i="19"/>
  <c r="B47" i="19"/>
  <c r="L8" i="19"/>
  <c r="C8" i="19"/>
  <c r="O17" i="19"/>
  <c r="O16" i="19"/>
  <c r="O15" i="19"/>
  <c r="O14" i="19"/>
  <c r="L17" i="19"/>
  <c r="L16" i="19"/>
  <c r="L15" i="19"/>
  <c r="L14" i="19"/>
  <c r="L13" i="19"/>
  <c r="L12" i="19"/>
  <c r="L11" i="19"/>
  <c r="L10" i="19"/>
  <c r="N17" i="19"/>
  <c r="N16" i="19"/>
  <c r="N15" i="19"/>
  <c r="N14" i="19"/>
  <c r="K17" i="19"/>
  <c r="K16" i="19"/>
  <c r="K15" i="19"/>
  <c r="K14" i="19"/>
  <c r="K13" i="19"/>
  <c r="K12" i="19"/>
  <c r="K11" i="19"/>
  <c r="K10" i="19"/>
  <c r="F17" i="19"/>
  <c r="F16" i="19"/>
  <c r="F15" i="19"/>
  <c r="F14" i="19"/>
  <c r="C17" i="19"/>
  <c r="C16" i="19"/>
  <c r="C15" i="19"/>
  <c r="C14" i="19"/>
  <c r="C13" i="19"/>
  <c r="C12" i="19"/>
  <c r="C11" i="19"/>
  <c r="C10" i="19"/>
  <c r="E17" i="19"/>
  <c r="E16" i="19"/>
  <c r="E15" i="19"/>
  <c r="E14" i="19"/>
  <c r="B17" i="19"/>
  <c r="B16" i="19"/>
  <c r="B15" i="19"/>
  <c r="B14" i="19"/>
  <c r="B13" i="19"/>
  <c r="B12" i="19"/>
  <c r="B11" i="19"/>
  <c r="B10" i="19"/>
  <c r="L7" i="19"/>
  <c r="L33" i="19"/>
  <c r="L59" i="19"/>
  <c r="L85" i="19"/>
  <c r="L111" i="19"/>
  <c r="C7" i="19"/>
  <c r="C33" i="19"/>
  <c r="C59" i="19"/>
  <c r="C85" i="19"/>
  <c r="C111" i="19"/>
  <c r="K5" i="19"/>
  <c r="K31" i="19"/>
  <c r="K57" i="19"/>
  <c r="K83" i="19"/>
  <c r="K109" i="19"/>
  <c r="C5" i="19"/>
  <c r="C31" i="19"/>
  <c r="C83" i="19"/>
  <c r="O52" i="18"/>
  <c r="N52" i="18"/>
  <c r="AU20" i="18"/>
  <c r="AX20" i="18"/>
  <c r="D7" i="18"/>
  <c r="C4" i="19"/>
  <c r="C30" i="19"/>
  <c r="C56" i="19"/>
  <c r="C82" i="19"/>
  <c r="C108" i="19"/>
  <c r="D6" i="18"/>
  <c r="C3" i="19"/>
  <c r="C29" i="19"/>
  <c r="C55" i="19"/>
  <c r="C81" i="19"/>
  <c r="C107" i="19"/>
  <c r="M5" i="17"/>
  <c r="N7" i="17"/>
  <c r="D7" i="17"/>
  <c r="D5" i="17"/>
  <c r="C7" i="16"/>
  <c r="D4" i="17"/>
  <c r="C6" i="16"/>
  <c r="AP18" i="16" s="1"/>
  <c r="A16" i="16"/>
  <c r="C28" i="17"/>
  <c r="F28" i="17" s="1"/>
  <c r="C27" i="17"/>
  <c r="F27" i="17" s="1"/>
  <c r="Q23" i="17"/>
  <c r="Q21" i="17"/>
  <c r="Q19" i="17"/>
  <c r="N23" i="17"/>
  <c r="N21" i="17"/>
  <c r="N19" i="17"/>
  <c r="Q17" i="17"/>
  <c r="N17" i="17"/>
  <c r="N15" i="17"/>
  <c r="N13" i="17"/>
  <c r="N11" i="17"/>
  <c r="N9" i="17"/>
  <c r="P24" i="17"/>
  <c r="P22" i="17"/>
  <c r="P20" i="17"/>
  <c r="P18" i="17"/>
  <c r="M24" i="17"/>
  <c r="M22" i="17"/>
  <c r="M20" i="17"/>
  <c r="M18" i="17"/>
  <c r="M16" i="17"/>
  <c r="M14" i="17"/>
  <c r="M12" i="17"/>
  <c r="M10" i="17"/>
  <c r="G23" i="17"/>
  <c r="G21" i="17"/>
  <c r="G19" i="17"/>
  <c r="G17" i="17"/>
  <c r="D23" i="17"/>
  <c r="D21" i="17"/>
  <c r="D19" i="17"/>
  <c r="D17" i="17"/>
  <c r="D15" i="17"/>
  <c r="D13" i="17"/>
  <c r="D11" i="17"/>
  <c r="D9" i="17"/>
  <c r="F24" i="17"/>
  <c r="C24" i="17"/>
  <c r="F22" i="17"/>
  <c r="C22" i="17"/>
  <c r="F20" i="17"/>
  <c r="C20" i="17"/>
  <c r="F18" i="17"/>
  <c r="C18" i="17"/>
  <c r="C16" i="17"/>
  <c r="C14" i="17"/>
  <c r="C12" i="17"/>
  <c r="C10" i="17"/>
  <c r="N24" i="16"/>
  <c r="AZ18" i="16"/>
  <c r="M24" i="16"/>
  <c r="AY18" i="16" s="1"/>
  <c r="BE32" i="18"/>
  <c r="BG20" i="18"/>
  <c r="BM32" i="18"/>
  <c r="BE38" i="18"/>
  <c r="BD44" i="18"/>
  <c r="BI44" i="18"/>
  <c r="BN44" i="18"/>
  <c r="BM38" i="18"/>
  <c r="AZ44" i="18"/>
  <c r="BE44" i="18"/>
  <c r="BJ44" i="18"/>
  <c r="BF32" i="18"/>
  <c r="BN32" i="18"/>
  <c r="BB32" i="18"/>
  <c r="BJ32" i="18"/>
  <c r="BA32" i="18"/>
  <c r="BI32" i="18"/>
  <c r="BC44" i="18"/>
  <c r="BG44" i="18"/>
  <c r="BK44" i="18"/>
  <c r="BC38" i="18"/>
  <c r="BK38" i="18"/>
  <c r="BB38" i="18"/>
  <c r="BJ38" i="18"/>
  <c r="AZ38" i="18"/>
  <c r="BH38" i="18"/>
  <c r="BC32" i="18"/>
  <c r="BG32" i="18"/>
  <c r="BK32" i="18"/>
  <c r="BO32" i="18"/>
  <c r="AZ32" i="18"/>
  <c r="BD32" i="18"/>
  <c r="BH32" i="18"/>
  <c r="BC26" i="18"/>
  <c r="BG26" i="18"/>
  <c r="BK26" i="18"/>
  <c r="BO26" i="18"/>
  <c r="BB26" i="18"/>
  <c r="BF26" i="18"/>
  <c r="BJ26" i="18"/>
  <c r="BN26" i="18"/>
  <c r="BA26" i="18"/>
  <c r="BE26" i="18"/>
  <c r="BI26" i="18"/>
  <c r="BM26" i="18"/>
  <c r="AZ26" i="18"/>
  <c r="BD26" i="18"/>
  <c r="BH26" i="18"/>
  <c r="BF20" i="18"/>
  <c r="BC20" i="18"/>
  <c r="BN18" i="16"/>
  <c r="BF18" i="16"/>
  <c r="R52" i="18"/>
  <c r="BB44" i="18"/>
  <c r="BH44" i="18"/>
  <c r="BD38" i="18"/>
  <c r="BN38" i="18"/>
  <c r="BF38" i="18"/>
  <c r="BO38" i="18"/>
  <c r="BG38" i="18"/>
  <c r="BI38" i="18"/>
  <c r="BL38" i="18"/>
  <c r="C57" i="19"/>
  <c r="C109" i="19"/>
  <c r="B48" i="19"/>
  <c r="B74" i="19"/>
  <c r="D3" i="17"/>
  <c r="B73" i="19"/>
  <c r="B99" i="19"/>
  <c r="BI18" i="16"/>
  <c r="BM18" i="16"/>
  <c r="BN20" i="18"/>
  <c r="BD18" i="16"/>
  <c r="BJ18" i="16"/>
  <c r="BR18" i="16"/>
  <c r="BO18" i="16"/>
  <c r="BE20" i="18"/>
  <c r="BJ20" i="18"/>
  <c r="BL20" i="18"/>
  <c r="BE18" i="16"/>
  <c r="BB20" i="18"/>
  <c r="BM20" i="18"/>
  <c r="BO44" i="18"/>
  <c r="BF44" i="18"/>
  <c r="BO20" i="18"/>
  <c r="BG18" i="16"/>
  <c r="BL18" i="16"/>
  <c r="BQ18" i="16"/>
  <c r="BD20" i="18"/>
  <c r="BA20" i="18"/>
  <c r="BS18" i="16"/>
  <c r="BH20" i="18"/>
  <c r="AZ20" i="18"/>
  <c r="BK20" i="18"/>
  <c r="B100" i="19"/>
  <c r="B125" i="19"/>
  <c r="B126" i="19"/>
  <c r="BK18" i="16"/>
  <c r="BH18" i="16"/>
  <c r="Q24" i="16" l="1"/>
  <c r="BB18" i="16" s="1"/>
  <c r="F29" i="17"/>
</calcChain>
</file>

<file path=xl/sharedStrings.xml><?xml version="1.0" encoding="utf-8"?>
<sst xmlns="http://schemas.openxmlformats.org/spreadsheetml/2006/main" count="1158" uniqueCount="372">
  <si>
    <t>電話</t>
    <rPh sb="0" eb="2">
      <t>デンワ</t>
    </rPh>
    <phoneticPr fontId="2"/>
  </si>
  <si>
    <t>0562-46-5301</t>
    <phoneticPr fontId="2"/>
  </si>
  <si>
    <t>FAX</t>
    <phoneticPr fontId="2"/>
  </si>
  <si>
    <t>0562-44-0030</t>
    <phoneticPr fontId="2"/>
  </si>
  <si>
    <t>E-mail</t>
    <phoneticPr fontId="2"/>
  </si>
  <si>
    <t>メルマガ登録</t>
    <rPh sb="4" eb="6">
      <t>トウロク</t>
    </rPh>
    <phoneticPr fontId="2"/>
  </si>
  <si>
    <t>有</t>
    <rPh sb="0" eb="1">
      <t>ア</t>
    </rPh>
    <phoneticPr fontId="2"/>
  </si>
  <si>
    <t>474-0052</t>
  </si>
  <si>
    <t>愛知県大府市長草町車池11 大府西中学校内</t>
  </si>
  <si>
    <t>474-0073</t>
  </si>
  <si>
    <t>愛知県大府市東新町3-3-1 大府北中学校内</t>
  </si>
  <si>
    <t>474-0045</t>
  </si>
  <si>
    <t>愛知県大府市馬池町3-21 大府南中学校内</t>
  </si>
  <si>
    <t>475-0905</t>
  </si>
  <si>
    <t>愛知県半田市岩滑東町5-80 半田中学校内</t>
  </si>
  <si>
    <t>475-0922</t>
  </si>
  <si>
    <t>愛知県半田市昭和町3-8 成岩中学校内</t>
  </si>
  <si>
    <t>475-0087</t>
  </si>
  <si>
    <t>愛知県半田市大池町3-1 乙川中学校内</t>
  </si>
  <si>
    <t>470-2212</t>
  </si>
  <si>
    <t>愛知県知多郡阿久比町卵坂半田ヶ峯1 阿久比中学校内</t>
  </si>
  <si>
    <t>470-2412</t>
  </si>
  <si>
    <t>愛知県知多郡武豊町中根4-5 武豊中学校内</t>
  </si>
  <si>
    <t>444-0305</t>
  </si>
  <si>
    <t>愛知県西尾市平坂町吉山1-1 平坂中学校内</t>
  </si>
  <si>
    <t>487-0033</t>
  </si>
  <si>
    <t>愛知県春日井市岩成台8-2 岩成台中学校内</t>
  </si>
  <si>
    <t>486-0852</t>
  </si>
  <si>
    <t>愛知県春日井市下市場町1-2-3 南城中学校内</t>
  </si>
  <si>
    <t>486-0803</t>
  </si>
  <si>
    <t>愛知県春日井市西山町3-8-8 松原中学校内</t>
  </si>
  <si>
    <t>485-0813</t>
  </si>
  <si>
    <t>愛知県小牧市桃ヶ丘二丁目1 桃陵中学校内</t>
    <rPh sb="0" eb="3">
      <t>アイチケン</t>
    </rPh>
    <rPh sb="3" eb="6">
      <t>コマキシ</t>
    </rPh>
    <rPh sb="6" eb="7">
      <t>モモ</t>
    </rPh>
    <rPh sb="8" eb="9">
      <t>オカ</t>
    </rPh>
    <rPh sb="9" eb="12">
      <t>ニチョウメ</t>
    </rPh>
    <rPh sb="14" eb="15">
      <t>モモ</t>
    </rPh>
    <rPh sb="15" eb="16">
      <t>リョウ</t>
    </rPh>
    <rPh sb="16" eb="19">
      <t>チュウガッコウ</t>
    </rPh>
    <rPh sb="19" eb="20">
      <t>ナイ</t>
    </rPh>
    <phoneticPr fontId="1"/>
  </si>
  <si>
    <t>465-0055</t>
  </si>
  <si>
    <t>愛知県名古屋市名東区勢子坊3-801 高針台中学校内</t>
  </si>
  <si>
    <t>457-0822</t>
  </si>
  <si>
    <t>愛知県名古屋市南区浜田町4-19 南光中学校内</t>
  </si>
  <si>
    <t>456-0016</t>
  </si>
  <si>
    <t>愛知県名古屋市熱田区五本松町4-4 沢上中学校内</t>
  </si>
  <si>
    <t>愛知県名古屋市緑区鎌倉台2-402 鎌倉台中学校内</t>
  </si>
  <si>
    <t>464-8671</t>
  </si>
  <si>
    <t>愛知県名古屋市千種区桜が丘23 愛知淑徳中学校内</t>
  </si>
  <si>
    <t>464-8601</t>
  </si>
  <si>
    <t>愛知県名古屋市千種区不老町 名古屋大学教育学部附属中学校内</t>
  </si>
  <si>
    <t>489-0863</t>
  </si>
  <si>
    <t>愛知県瀬戸市せいれい町2 聖霊中学校内</t>
  </si>
  <si>
    <t>466-0833</t>
  </si>
  <si>
    <t>愛知県名古屋市昭和区隼人町17 南山中学校女子部内</t>
  </si>
  <si>
    <t>466-0838</t>
  </si>
  <si>
    <t>愛知県名古屋市昭和区五軒家町6 南山中学校男子部内</t>
  </si>
  <si>
    <t>461-0003</t>
  </si>
  <si>
    <t>愛知県名古屋市東区筒井1-2-35 東海中学校内</t>
  </si>
  <si>
    <t>461-8676</t>
  </si>
  <si>
    <t>愛知県名古屋市東区砂田橋2-1-58 名古屋中学校内</t>
  </si>
  <si>
    <t>464-8540</t>
  </si>
  <si>
    <t>愛知県名古屋市千種区若水3-2-12 愛工大附属中学校内</t>
  </si>
  <si>
    <t>441-8113</t>
  </si>
  <si>
    <t>愛知県豊橋市西幸町浜地328 高師台中学校内</t>
  </si>
  <si>
    <t>441-3211</t>
  </si>
  <si>
    <t>愛知県豊橋市伊古部町原24-1　高豊中学校内</t>
  </si>
  <si>
    <t>愛知県豊橋市二川町西向山41-10 二川中学校内</t>
    <rPh sb="6" eb="7">
      <t>ニ</t>
    </rPh>
    <rPh sb="7" eb="8">
      <t>カワ</t>
    </rPh>
    <rPh sb="9" eb="10">
      <t>ニシ</t>
    </rPh>
    <rPh sb="10" eb="12">
      <t>ムカイヤマ</t>
    </rPh>
    <rPh sb="18" eb="19">
      <t>ニ</t>
    </rPh>
    <rPh sb="19" eb="20">
      <t>カワ</t>
    </rPh>
    <phoneticPr fontId="1"/>
  </si>
  <si>
    <t>444-0825</t>
  </si>
  <si>
    <t>愛知県岡崎市福岡町井杭3 福岡中学校内</t>
  </si>
  <si>
    <t>444-3513</t>
  </si>
  <si>
    <t>愛知県岡崎市山綱町中柴51 東海中学校内</t>
  </si>
  <si>
    <t>444-0903</t>
  </si>
  <si>
    <t xml:space="preserve">愛知県岡崎市東大友町塚本57-3　矢作北中学校内 </t>
  </si>
  <si>
    <t>441-8134</t>
  </si>
  <si>
    <t>愛知県豊橋市植田町字的場50 南稜中学校内</t>
  </si>
  <si>
    <t>465-0047</t>
  </si>
  <si>
    <t>愛知県名古屋市名東区小池町66 藤森中学校内</t>
  </si>
  <si>
    <t>465-0027</t>
  </si>
  <si>
    <t>愛知県名古屋市名東区丁田町33　猪高中学校内</t>
  </si>
  <si>
    <t>486-0913</t>
  </si>
  <si>
    <t>愛知県春日井市柏原町5-375 柏原中学校内</t>
    <rPh sb="7" eb="9">
      <t>カシハラ</t>
    </rPh>
    <rPh sb="16" eb="18">
      <t>カシハラ</t>
    </rPh>
    <phoneticPr fontId="1"/>
  </si>
  <si>
    <t>445-0063</t>
  </si>
  <si>
    <t>愛知県西尾市今川町土井堀1 西尾中学校内</t>
  </si>
  <si>
    <t>479-0018</t>
  </si>
  <si>
    <t>愛知県常滑市二ノ田15-14 常滑中学校内</t>
    <rPh sb="6" eb="7">
      <t>ニ</t>
    </rPh>
    <rPh sb="8" eb="9">
      <t>タ</t>
    </rPh>
    <rPh sb="15" eb="17">
      <t>トコナメ</t>
    </rPh>
    <phoneticPr fontId="1"/>
  </si>
  <si>
    <t>442-0854</t>
  </si>
  <si>
    <t>愛知県豊川市国府町岡本24-2 西部中学校内</t>
  </si>
  <si>
    <t>464-0832</t>
  </si>
  <si>
    <t>愛知県名古屋市千種区山添町2-2 椙山女学園中学校内</t>
  </si>
  <si>
    <t>474-0026</t>
  </si>
  <si>
    <t>愛知県大府市桃山町三丁目216 大府中学校内</t>
  </si>
  <si>
    <t>学校番号</t>
    <rPh sb="0" eb="2">
      <t>ガッコウ</t>
    </rPh>
    <rPh sb="2" eb="4">
      <t>バンゴウ</t>
    </rPh>
    <phoneticPr fontId="6"/>
  </si>
  <si>
    <t>学校名</t>
    <rPh sb="0" eb="3">
      <t>ガッコウメイ</t>
    </rPh>
    <phoneticPr fontId="6"/>
  </si>
  <si>
    <t>男子単１</t>
    <rPh sb="0" eb="2">
      <t>ダンシ</t>
    </rPh>
    <rPh sb="2" eb="3">
      <t>タン</t>
    </rPh>
    <phoneticPr fontId="6"/>
  </si>
  <si>
    <t>男子単２</t>
    <rPh sb="0" eb="2">
      <t>ダンシ</t>
    </rPh>
    <rPh sb="2" eb="3">
      <t>タン</t>
    </rPh>
    <phoneticPr fontId="6"/>
  </si>
  <si>
    <t>男子単３</t>
    <rPh sb="0" eb="2">
      <t>ダンシ</t>
    </rPh>
    <rPh sb="2" eb="3">
      <t>タン</t>
    </rPh>
    <phoneticPr fontId="6"/>
  </si>
  <si>
    <t>男子単４</t>
    <rPh sb="0" eb="2">
      <t>ダンシ</t>
    </rPh>
    <rPh sb="2" eb="3">
      <t>タン</t>
    </rPh>
    <phoneticPr fontId="6"/>
  </si>
  <si>
    <t>男子複１</t>
    <rPh sb="0" eb="2">
      <t>ダンシ</t>
    </rPh>
    <rPh sb="2" eb="3">
      <t>フク</t>
    </rPh>
    <phoneticPr fontId="6"/>
  </si>
  <si>
    <t>男子複２</t>
    <rPh sb="0" eb="2">
      <t>ダンシ</t>
    </rPh>
    <rPh sb="2" eb="3">
      <t>フク</t>
    </rPh>
    <phoneticPr fontId="6"/>
  </si>
  <si>
    <t>男子複３</t>
    <rPh sb="0" eb="2">
      <t>ダンシ</t>
    </rPh>
    <rPh sb="2" eb="3">
      <t>フク</t>
    </rPh>
    <phoneticPr fontId="6"/>
  </si>
  <si>
    <t>男子複４</t>
    <rPh sb="0" eb="2">
      <t>ダンシ</t>
    </rPh>
    <rPh sb="2" eb="3">
      <t>フク</t>
    </rPh>
    <phoneticPr fontId="6"/>
  </si>
  <si>
    <t>学年</t>
    <rPh sb="0" eb="2">
      <t>ガクネン</t>
    </rPh>
    <phoneticPr fontId="6"/>
  </si>
  <si>
    <t>女子単１</t>
    <rPh sb="0" eb="2">
      <t>ジョシ</t>
    </rPh>
    <rPh sb="2" eb="3">
      <t>タン</t>
    </rPh>
    <phoneticPr fontId="6"/>
  </si>
  <si>
    <t>女子単２</t>
    <rPh sb="0" eb="2">
      <t>ジョシ</t>
    </rPh>
    <rPh sb="2" eb="3">
      <t>タン</t>
    </rPh>
    <phoneticPr fontId="6"/>
  </si>
  <si>
    <t>女子単３</t>
    <rPh sb="0" eb="2">
      <t>ジョシ</t>
    </rPh>
    <rPh sb="2" eb="3">
      <t>タン</t>
    </rPh>
    <phoneticPr fontId="6"/>
  </si>
  <si>
    <t>女子単４</t>
    <rPh sb="0" eb="2">
      <t>ジョシ</t>
    </rPh>
    <rPh sb="2" eb="3">
      <t>タン</t>
    </rPh>
    <phoneticPr fontId="6"/>
  </si>
  <si>
    <t>女子複１</t>
    <rPh sb="0" eb="2">
      <t>ジョシ</t>
    </rPh>
    <rPh sb="2" eb="3">
      <t>フク</t>
    </rPh>
    <phoneticPr fontId="6"/>
  </si>
  <si>
    <t>女子複２</t>
    <rPh sb="0" eb="2">
      <t>ジョシ</t>
    </rPh>
    <rPh sb="2" eb="3">
      <t>フク</t>
    </rPh>
    <phoneticPr fontId="6"/>
  </si>
  <si>
    <t>女子複３</t>
    <rPh sb="0" eb="2">
      <t>ジョシ</t>
    </rPh>
    <rPh sb="2" eb="3">
      <t>フク</t>
    </rPh>
    <phoneticPr fontId="6"/>
  </si>
  <si>
    <t>女子複４</t>
    <rPh sb="0" eb="2">
      <t>ジョシ</t>
    </rPh>
    <rPh sb="2" eb="3">
      <t>フク</t>
    </rPh>
    <phoneticPr fontId="6"/>
  </si>
  <si>
    <t>男子シングルス</t>
    <rPh sb="0" eb="2">
      <t>ダンシ</t>
    </rPh>
    <phoneticPr fontId="6"/>
  </si>
  <si>
    <t>男子ダブルス</t>
    <rPh sb="0" eb="2">
      <t>ダンシ</t>
    </rPh>
    <phoneticPr fontId="6"/>
  </si>
  <si>
    <t>女子シングルス</t>
    <rPh sb="0" eb="2">
      <t>ジョシ</t>
    </rPh>
    <phoneticPr fontId="6"/>
  </si>
  <si>
    <t>女子ダブルス</t>
    <rPh sb="0" eb="2">
      <t>ジョシ</t>
    </rPh>
    <phoneticPr fontId="6"/>
  </si>
  <si>
    <t>男子シングルス申込数</t>
    <rPh sb="0" eb="2">
      <t>ダンシ</t>
    </rPh>
    <rPh sb="7" eb="9">
      <t>モウシコミ</t>
    </rPh>
    <rPh sb="9" eb="10">
      <t>スウ</t>
    </rPh>
    <phoneticPr fontId="6"/>
  </si>
  <si>
    <t>男子ダブルス申込組数</t>
    <rPh sb="0" eb="2">
      <t>ダンシ</t>
    </rPh>
    <rPh sb="6" eb="8">
      <t>モウシコミ</t>
    </rPh>
    <rPh sb="8" eb="10">
      <t>クミスウ</t>
    </rPh>
    <phoneticPr fontId="6"/>
  </si>
  <si>
    <t>女子シングルス申込数</t>
    <rPh sb="0" eb="2">
      <t>ジョシ</t>
    </rPh>
    <rPh sb="7" eb="9">
      <t>モウシコミ</t>
    </rPh>
    <rPh sb="9" eb="10">
      <t>スウ</t>
    </rPh>
    <phoneticPr fontId="6"/>
  </si>
  <si>
    <t>女子ダブルス申込組数</t>
    <rPh sb="0" eb="2">
      <t>ジョシ</t>
    </rPh>
    <rPh sb="6" eb="8">
      <t>モウシコミ</t>
    </rPh>
    <rPh sb="8" eb="10">
      <t>クミスウ</t>
    </rPh>
    <phoneticPr fontId="6"/>
  </si>
  <si>
    <t>人</t>
    <rPh sb="0" eb="1">
      <t>ニン</t>
    </rPh>
    <phoneticPr fontId="6"/>
  </si>
  <si>
    <t>組</t>
    <rPh sb="0" eb="1">
      <t>クミ</t>
    </rPh>
    <phoneticPr fontId="6"/>
  </si>
  <si>
    <t>男子選手数</t>
    <rPh sb="0" eb="2">
      <t>ダンシ</t>
    </rPh>
    <rPh sb="2" eb="5">
      <t>センシュスウ</t>
    </rPh>
    <phoneticPr fontId="6"/>
  </si>
  <si>
    <t>女子選手数</t>
    <rPh sb="0" eb="2">
      <t>ジョシ</t>
    </rPh>
    <rPh sb="2" eb="5">
      <t>センシュスウ</t>
    </rPh>
    <phoneticPr fontId="6"/>
  </si>
  <si>
    <t>大府南</t>
    <rPh sb="0" eb="3">
      <t>オオブミナミ</t>
    </rPh>
    <phoneticPr fontId="6"/>
  </si>
  <si>
    <t>※選手の実人数</t>
    <rPh sb="1" eb="3">
      <t>センシュ</t>
    </rPh>
    <rPh sb="4" eb="5">
      <t>ジツ</t>
    </rPh>
    <rPh sb="5" eb="7">
      <t>ニンズウ</t>
    </rPh>
    <phoneticPr fontId="6"/>
  </si>
  <si>
    <t>※名前はフルネームで入力し，姓と名の間に全角１スペースを入れて下さい。</t>
    <rPh sb="1" eb="3">
      <t>ナマエ</t>
    </rPh>
    <rPh sb="10" eb="12">
      <t>ニュウリョク</t>
    </rPh>
    <rPh sb="14" eb="15">
      <t>セイ</t>
    </rPh>
    <rPh sb="16" eb="17">
      <t>メイ</t>
    </rPh>
    <rPh sb="18" eb="19">
      <t>アイダ</t>
    </rPh>
    <rPh sb="20" eb="22">
      <t>ゼンカク</t>
    </rPh>
    <rPh sb="28" eb="29">
      <t>イ</t>
    </rPh>
    <rPh sb="31" eb="32">
      <t>クダ</t>
    </rPh>
    <phoneticPr fontId="6"/>
  </si>
  <si>
    <t>※ランク順に入力してください。</t>
    <rPh sb="4" eb="5">
      <t>ジュン</t>
    </rPh>
    <rPh sb="6" eb="8">
      <t>ニュウリョク</t>
    </rPh>
    <phoneticPr fontId="6"/>
  </si>
  <si>
    <t>※漢字の間違いにご注意下さい。このデータをそのままプログラムに反映させます。</t>
    <rPh sb="1" eb="3">
      <t>カンジ</t>
    </rPh>
    <rPh sb="4" eb="6">
      <t>マチガ</t>
    </rPh>
    <rPh sb="9" eb="11">
      <t>チュウイ</t>
    </rPh>
    <rPh sb="11" eb="12">
      <t>クダ</t>
    </rPh>
    <rPh sb="31" eb="33">
      <t>ハンエイ</t>
    </rPh>
    <phoneticPr fontId="6"/>
  </si>
  <si>
    <t>※半角数字を入力</t>
    <rPh sb="1" eb="3">
      <t>ハンカク</t>
    </rPh>
    <rPh sb="3" eb="5">
      <t>スウジ</t>
    </rPh>
    <rPh sb="6" eb="8">
      <t>ニュウリョク</t>
    </rPh>
    <phoneticPr fontId="6"/>
  </si>
  <si>
    <t>大府北　三郎</t>
    <rPh sb="0" eb="2">
      <t>オオブ</t>
    </rPh>
    <rPh sb="2" eb="3">
      <t>キタ</t>
    </rPh>
    <rPh sb="4" eb="6">
      <t>サブロウ</t>
    </rPh>
    <phoneticPr fontId="6"/>
  </si>
  <si>
    <t>大北　宗佑</t>
    <rPh sb="0" eb="2">
      <t>オオキタ</t>
    </rPh>
    <rPh sb="3" eb="5">
      <t>ソウスケ</t>
    </rPh>
    <phoneticPr fontId="6"/>
  </si>
  <si>
    <t>愛知　南</t>
    <rPh sb="0" eb="2">
      <t>アイチ</t>
    </rPh>
    <rPh sb="3" eb="4">
      <t>ミナミ</t>
    </rPh>
    <phoneticPr fontId="6"/>
  </si>
  <si>
    <t>南　愛子</t>
    <rPh sb="0" eb="1">
      <t>ミナミ</t>
    </rPh>
    <rPh sb="2" eb="4">
      <t>アイコ</t>
    </rPh>
    <phoneticPr fontId="6"/>
  </si>
  <si>
    <t>馬池　花子</t>
    <rPh sb="0" eb="2">
      <t>ウマイケ</t>
    </rPh>
    <rPh sb="3" eb="5">
      <t>ハナコ</t>
    </rPh>
    <phoneticPr fontId="6"/>
  </si>
  <si>
    <t>美並　愛</t>
    <rPh sb="0" eb="2">
      <t>ミナミ</t>
    </rPh>
    <rPh sb="3" eb="4">
      <t>アイ</t>
    </rPh>
    <phoneticPr fontId="6"/>
  </si>
  <si>
    <t>記入例</t>
    <rPh sb="0" eb="2">
      <t>キニュウ</t>
    </rPh>
    <rPh sb="2" eb="3">
      <t>レイ</t>
    </rPh>
    <phoneticPr fontId="5"/>
  </si>
  <si>
    <t>プログラム数</t>
    <rPh sb="5" eb="6">
      <t>スウ</t>
    </rPh>
    <phoneticPr fontId="6"/>
  </si>
  <si>
    <t>監督，コーチ総数</t>
    <rPh sb="0" eb="2">
      <t>カントク</t>
    </rPh>
    <rPh sb="6" eb="8">
      <t>ソウスウ</t>
    </rPh>
    <phoneticPr fontId="6"/>
  </si>
  <si>
    <t>男子選手</t>
    <rPh sb="0" eb="2">
      <t>ダンシ</t>
    </rPh>
    <rPh sb="2" eb="4">
      <t>センシュ</t>
    </rPh>
    <phoneticPr fontId="6"/>
  </si>
  <si>
    <t>女子選手</t>
    <rPh sb="0" eb="2">
      <t>ジョシ</t>
    </rPh>
    <rPh sb="2" eb="4">
      <t>センシュ</t>
    </rPh>
    <phoneticPr fontId="6"/>
  </si>
  <si>
    <t>合計</t>
    <rPh sb="0" eb="2">
      <t>ゴウケイ</t>
    </rPh>
    <phoneticPr fontId="6"/>
  </si>
  <si>
    <t>参考事項</t>
    <rPh sb="0" eb="2">
      <t>サンコウ</t>
    </rPh>
    <rPh sb="2" eb="4">
      <t>ジコウ</t>
    </rPh>
    <phoneticPr fontId="6"/>
  </si>
  <si>
    <t>※組合わせで参考となる成績があればご記入下さい。</t>
    <rPh sb="1" eb="3">
      <t>クミア</t>
    </rPh>
    <rPh sb="6" eb="8">
      <t>サンコウ</t>
    </rPh>
    <rPh sb="11" eb="13">
      <t>セイセキ</t>
    </rPh>
    <rPh sb="18" eb="20">
      <t>キニュウ</t>
    </rPh>
    <rPh sb="20" eb="21">
      <t>クダ</t>
    </rPh>
    <phoneticPr fontId="6"/>
  </si>
  <si>
    <t>成績</t>
    <rPh sb="0" eb="2">
      <t>セイセキ</t>
    </rPh>
    <phoneticPr fontId="6"/>
  </si>
  <si>
    <t>氏名（ペア）</t>
    <rPh sb="0" eb="2">
      <t>シメイ</t>
    </rPh>
    <phoneticPr fontId="6"/>
  </si>
  <si>
    <t>南　愛子，馬池　花子</t>
    <rPh sb="0" eb="1">
      <t>ミナミ</t>
    </rPh>
    <rPh sb="2" eb="4">
      <t>アイコ</t>
    </rPh>
    <rPh sb="5" eb="7">
      <t>ウマイケ</t>
    </rPh>
    <rPh sb="8" eb="10">
      <t>ハナコ</t>
    </rPh>
    <phoneticPr fontId="6"/>
  </si>
  <si>
    <t>郡大会　２位</t>
    <rPh sb="0" eb="3">
      <t>グンタイカイ</t>
    </rPh>
    <rPh sb="5" eb="6">
      <t>イ</t>
    </rPh>
    <phoneticPr fontId="6"/>
  </si>
  <si>
    <t>学校番号</t>
    <rPh sb="0" eb="2">
      <t>ガッコウ</t>
    </rPh>
    <rPh sb="2" eb="4">
      <t>バンゴウ</t>
    </rPh>
    <phoneticPr fontId="1"/>
  </si>
  <si>
    <t>学校名</t>
    <rPh sb="0" eb="3">
      <t>ガッコウメイ</t>
    </rPh>
    <phoneticPr fontId="1"/>
  </si>
  <si>
    <t>郵便</t>
    <rPh sb="0" eb="2">
      <t>ユウビン</t>
    </rPh>
    <phoneticPr fontId="1"/>
  </si>
  <si>
    <t>住所</t>
    <rPh sb="0" eb="2">
      <t>ジュウショ</t>
    </rPh>
    <phoneticPr fontId="1"/>
  </si>
  <si>
    <t>大府市立大府中学校</t>
    <rPh sb="0" eb="2">
      <t>オオブ</t>
    </rPh>
    <rPh sb="2" eb="4">
      <t>シリツ</t>
    </rPh>
    <rPh sb="4" eb="6">
      <t>オオブ</t>
    </rPh>
    <rPh sb="6" eb="7">
      <t>チュウ</t>
    </rPh>
    <rPh sb="7" eb="9">
      <t>ガッコウ</t>
    </rPh>
    <phoneticPr fontId="1"/>
  </si>
  <si>
    <t>大府市立大府西中学校</t>
    <rPh sb="0" eb="2">
      <t>オオブ</t>
    </rPh>
    <rPh sb="2" eb="4">
      <t>シリツ</t>
    </rPh>
    <rPh sb="4" eb="6">
      <t>オオブ</t>
    </rPh>
    <rPh sb="6" eb="7">
      <t>ニシ</t>
    </rPh>
    <rPh sb="7" eb="10">
      <t>チュウガッコウ</t>
    </rPh>
    <phoneticPr fontId="1"/>
  </si>
  <si>
    <t>大府市立大府北中学校</t>
    <rPh sb="0" eb="2">
      <t>オオブ</t>
    </rPh>
    <rPh sb="2" eb="4">
      <t>シリツ</t>
    </rPh>
    <rPh sb="4" eb="6">
      <t>オオブ</t>
    </rPh>
    <rPh sb="6" eb="7">
      <t>キタ</t>
    </rPh>
    <rPh sb="7" eb="10">
      <t>チュウガッコウ</t>
    </rPh>
    <phoneticPr fontId="1"/>
  </si>
  <si>
    <t>大府市立大府南中学校</t>
    <rPh sb="0" eb="2">
      <t>オオブ</t>
    </rPh>
    <rPh sb="2" eb="4">
      <t>シリツ</t>
    </rPh>
    <rPh sb="4" eb="6">
      <t>オオブ</t>
    </rPh>
    <rPh sb="6" eb="7">
      <t>ミナミ</t>
    </rPh>
    <rPh sb="7" eb="10">
      <t>チュウガッコウ</t>
    </rPh>
    <phoneticPr fontId="1"/>
  </si>
  <si>
    <t>阿久比町立阿久比中学校</t>
    <rPh sb="0" eb="3">
      <t>アグイ</t>
    </rPh>
    <rPh sb="3" eb="5">
      <t>チョウリツ</t>
    </rPh>
    <rPh sb="5" eb="8">
      <t>アグイ</t>
    </rPh>
    <rPh sb="8" eb="11">
      <t>チュウガッコウ</t>
    </rPh>
    <phoneticPr fontId="1"/>
  </si>
  <si>
    <t>半田市立半田中学校</t>
    <rPh sb="0" eb="2">
      <t>ハンダ</t>
    </rPh>
    <rPh sb="2" eb="4">
      <t>シリツ</t>
    </rPh>
    <rPh sb="4" eb="6">
      <t>ハンダ</t>
    </rPh>
    <rPh sb="6" eb="9">
      <t>チュウガッコウ</t>
    </rPh>
    <phoneticPr fontId="1"/>
  </si>
  <si>
    <t>半田市立成岩中学校</t>
    <rPh sb="0" eb="2">
      <t>ハンダ</t>
    </rPh>
    <rPh sb="2" eb="4">
      <t>シリツ</t>
    </rPh>
    <rPh sb="4" eb="6">
      <t>ナラワ</t>
    </rPh>
    <rPh sb="6" eb="9">
      <t>チュウガッコウ</t>
    </rPh>
    <phoneticPr fontId="1"/>
  </si>
  <si>
    <t>半田市立乙川中学校</t>
    <rPh sb="0" eb="2">
      <t>ハンダ</t>
    </rPh>
    <rPh sb="2" eb="4">
      <t>シリツ</t>
    </rPh>
    <rPh sb="4" eb="6">
      <t>オッカワ</t>
    </rPh>
    <rPh sb="6" eb="9">
      <t>チュウガッコウ</t>
    </rPh>
    <phoneticPr fontId="1"/>
  </si>
  <si>
    <t>武豊町立武豊中学校</t>
    <rPh sb="0" eb="2">
      <t>タケトヨ</t>
    </rPh>
    <rPh sb="2" eb="4">
      <t>チョウリツ</t>
    </rPh>
    <rPh sb="4" eb="6">
      <t>タケトヨ</t>
    </rPh>
    <rPh sb="6" eb="9">
      <t>チュウガッコウ</t>
    </rPh>
    <phoneticPr fontId="1"/>
  </si>
  <si>
    <t>常滑市立鬼崎中学校</t>
    <rPh sb="0" eb="2">
      <t>トコナメ</t>
    </rPh>
    <rPh sb="2" eb="4">
      <t>シリツ</t>
    </rPh>
    <rPh sb="4" eb="6">
      <t>オニザキ</t>
    </rPh>
    <rPh sb="6" eb="9">
      <t>チュウガッコウ</t>
    </rPh>
    <phoneticPr fontId="1"/>
  </si>
  <si>
    <t>常滑市立常滑中学校</t>
    <rPh sb="0" eb="2">
      <t>トコナメ</t>
    </rPh>
    <rPh sb="2" eb="4">
      <t>シリツ</t>
    </rPh>
    <rPh sb="4" eb="6">
      <t>トコナメ</t>
    </rPh>
    <rPh sb="6" eb="9">
      <t>チュウガッコウ</t>
    </rPh>
    <phoneticPr fontId="1"/>
  </si>
  <si>
    <t>名古屋市立振甫中学校</t>
    <rPh sb="0" eb="3">
      <t>ナゴヤ</t>
    </rPh>
    <rPh sb="3" eb="5">
      <t>シリツ</t>
    </rPh>
    <rPh sb="5" eb="7">
      <t>シンポ</t>
    </rPh>
    <rPh sb="7" eb="10">
      <t>チュウガッコウ</t>
    </rPh>
    <phoneticPr fontId="1"/>
  </si>
  <si>
    <t>名古屋市立豊国中学校</t>
    <rPh sb="0" eb="3">
      <t>ナゴヤ</t>
    </rPh>
    <rPh sb="3" eb="5">
      <t>シリツ</t>
    </rPh>
    <rPh sb="5" eb="6">
      <t>トヨ</t>
    </rPh>
    <rPh sb="6" eb="7">
      <t>クニ</t>
    </rPh>
    <rPh sb="7" eb="10">
      <t>チュウガッコウ</t>
    </rPh>
    <phoneticPr fontId="1"/>
  </si>
  <si>
    <t>名古屋市立田光中学校</t>
    <rPh sb="0" eb="3">
      <t>ナゴヤ</t>
    </rPh>
    <rPh sb="3" eb="5">
      <t>シリツ</t>
    </rPh>
    <rPh sb="5" eb="7">
      <t>タコウ</t>
    </rPh>
    <rPh sb="7" eb="10">
      <t>チュウガッコウ</t>
    </rPh>
    <phoneticPr fontId="1"/>
  </si>
  <si>
    <t>名古屋市立萩山中学校</t>
    <rPh sb="0" eb="3">
      <t>ナゴヤ</t>
    </rPh>
    <rPh sb="3" eb="5">
      <t>シリツ</t>
    </rPh>
    <rPh sb="5" eb="7">
      <t>ハギヤマ</t>
    </rPh>
    <rPh sb="7" eb="10">
      <t>チュウガッコウ</t>
    </rPh>
    <phoneticPr fontId="1"/>
  </si>
  <si>
    <t>名古屋市立藤森中学校</t>
    <rPh sb="0" eb="3">
      <t>ナゴヤ</t>
    </rPh>
    <rPh sb="3" eb="5">
      <t>シリツ</t>
    </rPh>
    <rPh sb="5" eb="7">
      <t>フジモリ</t>
    </rPh>
    <rPh sb="7" eb="10">
      <t>チュウガッコウ</t>
    </rPh>
    <phoneticPr fontId="1"/>
  </si>
  <si>
    <t>名古屋市立沢上中学校</t>
    <rPh sb="0" eb="3">
      <t>ナゴヤ</t>
    </rPh>
    <rPh sb="3" eb="5">
      <t>シリツ</t>
    </rPh>
    <rPh sb="5" eb="7">
      <t>サワカミ</t>
    </rPh>
    <rPh sb="7" eb="10">
      <t>チュウガッコウ</t>
    </rPh>
    <phoneticPr fontId="1"/>
  </si>
  <si>
    <t>名古屋市立南光中学校</t>
    <rPh sb="0" eb="3">
      <t>ナゴヤ</t>
    </rPh>
    <rPh sb="3" eb="5">
      <t>シリツ</t>
    </rPh>
    <rPh sb="5" eb="7">
      <t>ナンコウ</t>
    </rPh>
    <rPh sb="7" eb="10">
      <t>チュウガッコウ</t>
    </rPh>
    <phoneticPr fontId="1"/>
  </si>
  <si>
    <t>名古屋市立守山北中学校</t>
    <rPh sb="0" eb="3">
      <t>ナゴヤ</t>
    </rPh>
    <rPh sb="3" eb="5">
      <t>シリツ</t>
    </rPh>
    <rPh sb="5" eb="7">
      <t>モリヤマ</t>
    </rPh>
    <rPh sb="7" eb="8">
      <t>キタ</t>
    </rPh>
    <rPh sb="8" eb="11">
      <t>チュウガッコウ</t>
    </rPh>
    <phoneticPr fontId="1"/>
  </si>
  <si>
    <t>名古屋市立大高中学校</t>
    <rPh sb="0" eb="3">
      <t>ナゴヤ</t>
    </rPh>
    <rPh sb="3" eb="5">
      <t>シリツ</t>
    </rPh>
    <rPh sb="5" eb="7">
      <t>オオダカ</t>
    </rPh>
    <rPh sb="7" eb="10">
      <t>チュウガッコウ</t>
    </rPh>
    <phoneticPr fontId="1"/>
  </si>
  <si>
    <t>名古屋市立滝の水中学校</t>
    <rPh sb="0" eb="3">
      <t>ナゴヤ</t>
    </rPh>
    <rPh sb="3" eb="5">
      <t>シリツ</t>
    </rPh>
    <rPh sb="5" eb="6">
      <t>タキ</t>
    </rPh>
    <rPh sb="7" eb="8">
      <t>ミズ</t>
    </rPh>
    <rPh sb="8" eb="11">
      <t>チュウガッコウ</t>
    </rPh>
    <phoneticPr fontId="1"/>
  </si>
  <si>
    <t>名古屋市立鎌倉台中学校</t>
    <rPh sb="0" eb="3">
      <t>ナゴヤ</t>
    </rPh>
    <rPh sb="3" eb="5">
      <t>シリツ</t>
    </rPh>
    <rPh sb="5" eb="8">
      <t>カマクラダイ</t>
    </rPh>
    <rPh sb="8" eb="11">
      <t>チュウガッコウ</t>
    </rPh>
    <phoneticPr fontId="1"/>
  </si>
  <si>
    <t>名古屋市立猪高中学校</t>
    <rPh sb="0" eb="3">
      <t>ナゴヤ</t>
    </rPh>
    <rPh sb="3" eb="5">
      <t>シリツ</t>
    </rPh>
    <rPh sb="5" eb="6">
      <t>イノシシ</t>
    </rPh>
    <rPh sb="6" eb="7">
      <t>タカ</t>
    </rPh>
    <rPh sb="7" eb="10">
      <t>チュウガッコウ</t>
    </rPh>
    <phoneticPr fontId="1"/>
  </si>
  <si>
    <t>名古屋市立高針台中学校</t>
    <rPh sb="0" eb="3">
      <t>ナゴヤ</t>
    </rPh>
    <rPh sb="3" eb="5">
      <t>シリツ</t>
    </rPh>
    <rPh sb="5" eb="8">
      <t>タカバリダイ</t>
    </rPh>
    <rPh sb="8" eb="11">
      <t>チュウガッコウ</t>
    </rPh>
    <phoneticPr fontId="1"/>
  </si>
  <si>
    <t>名古屋市立有松中学校</t>
    <rPh sb="0" eb="3">
      <t>ナゴヤ</t>
    </rPh>
    <rPh sb="3" eb="5">
      <t>シリツ</t>
    </rPh>
    <rPh sb="5" eb="7">
      <t>アリマツ</t>
    </rPh>
    <rPh sb="7" eb="10">
      <t>チュウガッコウ</t>
    </rPh>
    <phoneticPr fontId="1"/>
  </si>
  <si>
    <t>豊川市立西部中学校</t>
    <rPh sb="0" eb="2">
      <t>トヨカワ</t>
    </rPh>
    <rPh sb="2" eb="4">
      <t>シリツ</t>
    </rPh>
    <rPh sb="4" eb="6">
      <t>セイブ</t>
    </rPh>
    <rPh sb="6" eb="9">
      <t>チュウガッコウ</t>
    </rPh>
    <phoneticPr fontId="1"/>
  </si>
  <si>
    <t>豊橋市立二川中学校</t>
    <rPh sb="0" eb="2">
      <t>トヨハシ</t>
    </rPh>
    <rPh sb="2" eb="4">
      <t>シリツ</t>
    </rPh>
    <rPh sb="4" eb="5">
      <t>2</t>
    </rPh>
    <rPh sb="5" eb="6">
      <t>カワ</t>
    </rPh>
    <rPh sb="6" eb="9">
      <t>チュウガッコウ</t>
    </rPh>
    <phoneticPr fontId="1"/>
  </si>
  <si>
    <t>豊橋市立高師台中学校</t>
    <rPh sb="0" eb="2">
      <t>トヨハシ</t>
    </rPh>
    <rPh sb="2" eb="4">
      <t>シリツ</t>
    </rPh>
    <rPh sb="4" eb="7">
      <t>タカシダイ</t>
    </rPh>
    <rPh sb="7" eb="10">
      <t>チュウガッコウ</t>
    </rPh>
    <phoneticPr fontId="1"/>
  </si>
  <si>
    <t>豊橋市立南稜中学校</t>
    <rPh sb="0" eb="2">
      <t>トヨハシ</t>
    </rPh>
    <rPh sb="2" eb="4">
      <t>シリツ</t>
    </rPh>
    <rPh sb="4" eb="5">
      <t>ミナミ</t>
    </rPh>
    <rPh sb="5" eb="6">
      <t>イツ</t>
    </rPh>
    <rPh sb="6" eb="9">
      <t>チュウガッコウ</t>
    </rPh>
    <phoneticPr fontId="1"/>
  </si>
  <si>
    <t>豊橋市立高豊中学校</t>
    <rPh sb="0" eb="2">
      <t>トヨハシ</t>
    </rPh>
    <rPh sb="2" eb="4">
      <t>シリツ</t>
    </rPh>
    <rPh sb="4" eb="6">
      <t>タカトヨ</t>
    </rPh>
    <rPh sb="6" eb="9">
      <t>チュウガッコウ</t>
    </rPh>
    <phoneticPr fontId="1"/>
  </si>
  <si>
    <t>豊橋市立北部中学校</t>
    <rPh sb="0" eb="2">
      <t>トヨハシ</t>
    </rPh>
    <rPh sb="2" eb="4">
      <t>シリツ</t>
    </rPh>
    <rPh sb="4" eb="6">
      <t>ホクブ</t>
    </rPh>
    <rPh sb="6" eb="7">
      <t>チュウ</t>
    </rPh>
    <rPh sb="7" eb="9">
      <t>ガッコウ</t>
    </rPh>
    <phoneticPr fontId="3"/>
  </si>
  <si>
    <t>岡﨑市立福岡中学校</t>
    <rPh sb="0" eb="2">
      <t>オカザキ</t>
    </rPh>
    <rPh sb="2" eb="4">
      <t>シリツ</t>
    </rPh>
    <rPh sb="4" eb="6">
      <t>フクオカ</t>
    </rPh>
    <rPh sb="6" eb="9">
      <t>チュウガッコウ</t>
    </rPh>
    <phoneticPr fontId="1"/>
  </si>
  <si>
    <t>岡﨑市立東海中学校</t>
    <rPh sb="0" eb="2">
      <t>オカザキ</t>
    </rPh>
    <rPh sb="2" eb="4">
      <t>シリツ</t>
    </rPh>
    <rPh sb="4" eb="6">
      <t>トウカイ</t>
    </rPh>
    <rPh sb="6" eb="9">
      <t>チュウガッコウ</t>
    </rPh>
    <phoneticPr fontId="1"/>
  </si>
  <si>
    <t>岡﨑市立六ツ美中学校</t>
    <rPh sb="0" eb="2">
      <t>オカザキ</t>
    </rPh>
    <rPh sb="2" eb="4">
      <t>シリツ</t>
    </rPh>
    <rPh sb="4" eb="5">
      <t>ロク</t>
    </rPh>
    <rPh sb="6" eb="7">
      <t>ビ</t>
    </rPh>
    <rPh sb="7" eb="10">
      <t>チュウガッコウ</t>
    </rPh>
    <phoneticPr fontId="1"/>
  </si>
  <si>
    <t>岡﨑市立矢作北中学校</t>
    <rPh sb="0" eb="2">
      <t>オカザキ</t>
    </rPh>
    <rPh sb="2" eb="4">
      <t>シリツ</t>
    </rPh>
    <rPh sb="4" eb="6">
      <t>ヤハギ</t>
    </rPh>
    <rPh sb="6" eb="7">
      <t>キタ</t>
    </rPh>
    <rPh sb="7" eb="10">
      <t>チュウガッコウ</t>
    </rPh>
    <phoneticPr fontId="1"/>
  </si>
  <si>
    <t>西尾市立西尾中学校</t>
    <rPh sb="0" eb="2">
      <t>ニシオ</t>
    </rPh>
    <rPh sb="2" eb="4">
      <t>シリツ</t>
    </rPh>
    <rPh sb="4" eb="6">
      <t>ニシオ</t>
    </rPh>
    <rPh sb="6" eb="9">
      <t>チュウガッコウ</t>
    </rPh>
    <phoneticPr fontId="1"/>
  </si>
  <si>
    <t>西尾市立平坂中学校</t>
    <rPh sb="0" eb="2">
      <t>ニシオ</t>
    </rPh>
    <rPh sb="2" eb="4">
      <t>シリツ</t>
    </rPh>
    <rPh sb="4" eb="6">
      <t>ヘイサカ</t>
    </rPh>
    <rPh sb="6" eb="9">
      <t>チュウガッコウ</t>
    </rPh>
    <phoneticPr fontId="1"/>
  </si>
  <si>
    <t>安城市立桜井中学校</t>
    <rPh sb="0" eb="2">
      <t>アンジョウ</t>
    </rPh>
    <rPh sb="2" eb="4">
      <t>シリツ</t>
    </rPh>
    <rPh sb="4" eb="6">
      <t>サクライ</t>
    </rPh>
    <rPh sb="6" eb="9">
      <t>チュウガッコウ</t>
    </rPh>
    <phoneticPr fontId="1"/>
  </si>
  <si>
    <t>新城市立鳳来中学校</t>
    <rPh sb="0" eb="2">
      <t>シンシロ</t>
    </rPh>
    <rPh sb="2" eb="4">
      <t>シリツ</t>
    </rPh>
    <rPh sb="4" eb="6">
      <t>ホウライ</t>
    </rPh>
    <rPh sb="6" eb="7">
      <t>チュウ</t>
    </rPh>
    <rPh sb="7" eb="9">
      <t>ガッコウ</t>
    </rPh>
    <phoneticPr fontId="3"/>
  </si>
  <si>
    <t>春日井市立鷹来中学校</t>
    <rPh sb="0" eb="3">
      <t>カスガイ</t>
    </rPh>
    <rPh sb="3" eb="5">
      <t>シリツ</t>
    </rPh>
    <rPh sb="5" eb="6">
      <t>タカ</t>
    </rPh>
    <rPh sb="6" eb="7">
      <t>ク</t>
    </rPh>
    <rPh sb="7" eb="10">
      <t>チュウガッコウ</t>
    </rPh>
    <phoneticPr fontId="1"/>
  </si>
  <si>
    <t>春日井市立南城中学校</t>
    <rPh sb="0" eb="3">
      <t>カスガイ</t>
    </rPh>
    <rPh sb="3" eb="5">
      <t>シリツ</t>
    </rPh>
    <rPh sb="5" eb="6">
      <t>ミナミ</t>
    </rPh>
    <rPh sb="6" eb="7">
      <t>シロ</t>
    </rPh>
    <rPh sb="7" eb="10">
      <t>チュウガッコウ</t>
    </rPh>
    <phoneticPr fontId="1"/>
  </si>
  <si>
    <t>春日井市立松原中学校</t>
    <rPh sb="0" eb="3">
      <t>カスガイ</t>
    </rPh>
    <rPh sb="3" eb="5">
      <t>シリツ</t>
    </rPh>
    <rPh sb="5" eb="7">
      <t>マツバラ</t>
    </rPh>
    <rPh sb="7" eb="10">
      <t>チュウガッコウ</t>
    </rPh>
    <phoneticPr fontId="1"/>
  </si>
  <si>
    <t>春日井市立岩成台中学校</t>
    <rPh sb="0" eb="3">
      <t>カスガイ</t>
    </rPh>
    <rPh sb="3" eb="5">
      <t>シリツ</t>
    </rPh>
    <rPh sb="5" eb="8">
      <t>イワナリダイ</t>
    </rPh>
    <rPh sb="8" eb="11">
      <t>チュウガッコウ</t>
    </rPh>
    <phoneticPr fontId="1"/>
  </si>
  <si>
    <t>春日井市立柏原中学校</t>
    <rPh sb="0" eb="3">
      <t>カスガイ</t>
    </rPh>
    <rPh sb="3" eb="5">
      <t>シリツ</t>
    </rPh>
    <rPh sb="5" eb="7">
      <t>カシハラ</t>
    </rPh>
    <rPh sb="7" eb="10">
      <t>チュウガッコウ</t>
    </rPh>
    <phoneticPr fontId="1"/>
  </si>
  <si>
    <t>春日井市立西部中学校</t>
    <rPh sb="0" eb="3">
      <t>カスガイ</t>
    </rPh>
    <rPh sb="3" eb="5">
      <t>シリツ</t>
    </rPh>
    <rPh sb="5" eb="7">
      <t>セイブ</t>
    </rPh>
    <rPh sb="7" eb="10">
      <t>チュウガッコウ</t>
    </rPh>
    <phoneticPr fontId="1"/>
  </si>
  <si>
    <t>小牧市立桃陵中学校</t>
    <rPh sb="0" eb="2">
      <t>コマキ</t>
    </rPh>
    <rPh sb="2" eb="4">
      <t>シリツ</t>
    </rPh>
    <rPh sb="4" eb="6">
      <t>トウリョウ</t>
    </rPh>
    <rPh sb="6" eb="9">
      <t>チュウガッコウ</t>
    </rPh>
    <phoneticPr fontId="1"/>
  </si>
  <si>
    <t>尾張旭市立東中学校</t>
    <rPh sb="0" eb="3">
      <t>オワリアサヒ</t>
    </rPh>
    <rPh sb="3" eb="5">
      <t>シリツ</t>
    </rPh>
    <rPh sb="5" eb="6">
      <t>ヒガシ</t>
    </rPh>
    <rPh sb="6" eb="9">
      <t>チュウガッコウ</t>
    </rPh>
    <phoneticPr fontId="3"/>
  </si>
  <si>
    <t>愛知淑徳中学校</t>
    <rPh sb="0" eb="2">
      <t>アイチ</t>
    </rPh>
    <rPh sb="2" eb="4">
      <t>シュクトク</t>
    </rPh>
    <rPh sb="4" eb="7">
      <t>チュウガッコウ</t>
    </rPh>
    <phoneticPr fontId="1"/>
  </si>
  <si>
    <t>名古屋大学教育学部附属中学校</t>
    <rPh sb="0" eb="3">
      <t>ナゴヤ</t>
    </rPh>
    <rPh sb="3" eb="5">
      <t>ダイガク</t>
    </rPh>
    <rPh sb="5" eb="7">
      <t>キョウイク</t>
    </rPh>
    <rPh sb="7" eb="9">
      <t>ガクブ</t>
    </rPh>
    <rPh sb="9" eb="11">
      <t>フゾク</t>
    </rPh>
    <rPh sb="11" eb="14">
      <t>チュウガッコウ</t>
    </rPh>
    <phoneticPr fontId="1"/>
  </si>
  <si>
    <t>名古屋経済大学市邨中学校</t>
    <rPh sb="0" eb="3">
      <t>ナゴヤ</t>
    </rPh>
    <rPh sb="3" eb="5">
      <t>ケイザイ</t>
    </rPh>
    <rPh sb="5" eb="7">
      <t>ダイガク</t>
    </rPh>
    <rPh sb="7" eb="9">
      <t>イチムラ</t>
    </rPh>
    <rPh sb="9" eb="12">
      <t>チュウガッコウ</t>
    </rPh>
    <phoneticPr fontId="1"/>
  </si>
  <si>
    <t>愛工大附属中学校</t>
    <rPh sb="0" eb="1">
      <t>アイ</t>
    </rPh>
    <rPh sb="1" eb="3">
      <t>コウダイ</t>
    </rPh>
    <rPh sb="3" eb="5">
      <t>フゾク</t>
    </rPh>
    <rPh sb="5" eb="8">
      <t>チュウガッコウ</t>
    </rPh>
    <phoneticPr fontId="1"/>
  </si>
  <si>
    <t>東海中学校</t>
    <rPh sb="0" eb="2">
      <t>トウカイ</t>
    </rPh>
    <rPh sb="2" eb="5">
      <t>チュウガッコウ</t>
    </rPh>
    <phoneticPr fontId="1"/>
  </si>
  <si>
    <t>南山中学校（男子部）</t>
    <rPh sb="0" eb="2">
      <t>ナンザン</t>
    </rPh>
    <rPh sb="2" eb="5">
      <t>チュウガッコウ</t>
    </rPh>
    <rPh sb="6" eb="9">
      <t>ダンシブ</t>
    </rPh>
    <phoneticPr fontId="1"/>
  </si>
  <si>
    <t>南山中学校（女子部）</t>
    <rPh sb="0" eb="2">
      <t>ナンザン</t>
    </rPh>
    <rPh sb="2" eb="5">
      <t>チュウガッコウ</t>
    </rPh>
    <rPh sb="6" eb="9">
      <t>ジョシブ</t>
    </rPh>
    <phoneticPr fontId="1"/>
  </si>
  <si>
    <t>椙山中学校</t>
    <rPh sb="0" eb="2">
      <t>スギヤマ</t>
    </rPh>
    <rPh sb="2" eb="5">
      <t>チュウガッコウ</t>
    </rPh>
    <phoneticPr fontId="1"/>
  </si>
  <si>
    <t>聖霊中学校</t>
    <rPh sb="0" eb="2">
      <t>セイレイ</t>
    </rPh>
    <rPh sb="2" eb="5">
      <t>チュウガッコウ</t>
    </rPh>
    <phoneticPr fontId="1"/>
  </si>
  <si>
    <t>名古屋中学校</t>
    <rPh sb="0" eb="3">
      <t>ナゴヤ</t>
    </rPh>
    <rPh sb="3" eb="6">
      <t>チュウガッコウ</t>
    </rPh>
    <phoneticPr fontId="1"/>
  </si>
  <si>
    <t>大成中学校</t>
    <rPh sb="0" eb="2">
      <t>タイセイ</t>
    </rPh>
    <rPh sb="2" eb="5">
      <t>チュウガッコウ</t>
    </rPh>
    <phoneticPr fontId="1"/>
  </si>
  <si>
    <t>はりーあっぷ</t>
    <phoneticPr fontId="1"/>
  </si>
  <si>
    <t>名古屋スポーツ少年団</t>
    <rPh sb="0" eb="3">
      <t>ナゴヤ</t>
    </rPh>
    <rPh sb="7" eb="10">
      <t>ショウネンダン</t>
    </rPh>
    <phoneticPr fontId="1"/>
  </si>
  <si>
    <t>師勝Jr</t>
    <rPh sb="0" eb="2">
      <t>シカツ</t>
    </rPh>
    <phoneticPr fontId="1"/>
  </si>
  <si>
    <t>SGU</t>
    <phoneticPr fontId="1"/>
  </si>
  <si>
    <t>岡﨑Jr</t>
    <rPh sb="0" eb="2">
      <t>オカザキ</t>
    </rPh>
    <phoneticPr fontId="1"/>
  </si>
  <si>
    <t>とらいふる</t>
    <phoneticPr fontId="1"/>
  </si>
  <si>
    <t>日進Jｒバドミントン</t>
    <rPh sb="0" eb="2">
      <t>ニッシン</t>
    </rPh>
    <phoneticPr fontId="1"/>
  </si>
  <si>
    <t>桜井バドミントンクラブ</t>
    <rPh sb="0" eb="2">
      <t>サクライ</t>
    </rPh>
    <phoneticPr fontId="1"/>
  </si>
  <si>
    <t>学校名</t>
    <rPh sb="0" eb="3">
      <t>ガッコウメイ</t>
    </rPh>
    <phoneticPr fontId="11"/>
  </si>
  <si>
    <t>申込責任者</t>
    <rPh sb="0" eb="2">
      <t>モウシコミ</t>
    </rPh>
    <rPh sb="2" eb="5">
      <t>セキニンシャ</t>
    </rPh>
    <phoneticPr fontId="11"/>
  </si>
  <si>
    <t>監督（代表者）</t>
    <rPh sb="0" eb="2">
      <t>カントク</t>
    </rPh>
    <rPh sb="3" eb="6">
      <t>ダイヒョウシャ</t>
    </rPh>
    <phoneticPr fontId="11"/>
  </si>
  <si>
    <t>選手</t>
    <rPh sb="0" eb="2">
      <t>センシュ</t>
    </rPh>
    <phoneticPr fontId="11"/>
  </si>
  <si>
    <t>男子シングルス１</t>
    <rPh sb="0" eb="2">
      <t>ダンシ</t>
    </rPh>
    <phoneticPr fontId="11"/>
  </si>
  <si>
    <t>男子シングルス２</t>
    <rPh sb="0" eb="2">
      <t>ダンシ</t>
    </rPh>
    <phoneticPr fontId="11"/>
  </si>
  <si>
    <t>男子シングルス３</t>
    <rPh sb="0" eb="2">
      <t>ダンシ</t>
    </rPh>
    <phoneticPr fontId="11"/>
  </si>
  <si>
    <t>男子シングルス４</t>
    <rPh sb="0" eb="2">
      <t>ダンシ</t>
    </rPh>
    <phoneticPr fontId="11"/>
  </si>
  <si>
    <t>学年</t>
    <rPh sb="0" eb="2">
      <t>ガクネン</t>
    </rPh>
    <phoneticPr fontId="11"/>
  </si>
  <si>
    <t>備考</t>
    <rPh sb="0" eb="2">
      <t>ビコウ</t>
    </rPh>
    <phoneticPr fontId="11"/>
  </si>
  <si>
    <t>名前１</t>
    <rPh sb="0" eb="2">
      <t>ナマエ</t>
    </rPh>
    <phoneticPr fontId="11"/>
  </si>
  <si>
    <t>名前２</t>
    <rPh sb="0" eb="2">
      <t>ナマエ</t>
    </rPh>
    <phoneticPr fontId="11"/>
  </si>
  <si>
    <t>男子ダブルス１</t>
    <rPh sb="0" eb="2">
      <t>ダンシ</t>
    </rPh>
    <phoneticPr fontId="11"/>
  </si>
  <si>
    <t>男子ダブルス２</t>
    <rPh sb="0" eb="2">
      <t>ダンシ</t>
    </rPh>
    <phoneticPr fontId="11"/>
  </si>
  <si>
    <t>男子ダブルス３</t>
    <rPh sb="0" eb="2">
      <t>ダンシ</t>
    </rPh>
    <phoneticPr fontId="11"/>
  </si>
  <si>
    <t>男子ダブルス４</t>
    <rPh sb="0" eb="2">
      <t>ダンシ</t>
    </rPh>
    <phoneticPr fontId="11"/>
  </si>
  <si>
    <t>女子シングルス１</t>
    <rPh sb="0" eb="2">
      <t>ジョシ</t>
    </rPh>
    <phoneticPr fontId="11"/>
  </si>
  <si>
    <t>女子シングルス２</t>
    <rPh sb="0" eb="2">
      <t>ジョシ</t>
    </rPh>
    <phoneticPr fontId="11"/>
  </si>
  <si>
    <t>女子シングルス３</t>
    <rPh sb="0" eb="2">
      <t>ジョシ</t>
    </rPh>
    <phoneticPr fontId="11"/>
  </si>
  <si>
    <t>女子シングルス４</t>
    <rPh sb="0" eb="2">
      <t>ジョシ</t>
    </rPh>
    <phoneticPr fontId="11"/>
  </si>
  <si>
    <t>女子ダブルス１</t>
    <rPh sb="0" eb="2">
      <t>ジョシ</t>
    </rPh>
    <phoneticPr fontId="11"/>
  </si>
  <si>
    <t>女子ダブルス２</t>
    <rPh sb="0" eb="2">
      <t>ジョシ</t>
    </rPh>
    <phoneticPr fontId="11"/>
  </si>
  <si>
    <t>女子ダブルス３</t>
    <rPh sb="0" eb="2">
      <t>ジョシ</t>
    </rPh>
    <phoneticPr fontId="11"/>
  </si>
  <si>
    <t>女子ダブルス４</t>
    <rPh sb="0" eb="2">
      <t>ジョシ</t>
    </rPh>
    <phoneticPr fontId="11"/>
  </si>
  <si>
    <t>印</t>
    <rPh sb="0" eb="1">
      <t>イン</t>
    </rPh>
    <phoneticPr fontId="11"/>
  </si>
  <si>
    <t>学校住所</t>
    <rPh sb="0" eb="2">
      <t>ガッコウ</t>
    </rPh>
    <rPh sb="2" eb="4">
      <t>ジュウショ</t>
    </rPh>
    <phoneticPr fontId="11"/>
  </si>
  <si>
    <t>486-0904</t>
  </si>
  <si>
    <t>春日井市宮町字宮町１７５番地</t>
    <phoneticPr fontId="1"/>
  </si>
  <si>
    <t>三並　多郎</t>
    <rPh sb="0" eb="2">
      <t>ミナミ</t>
    </rPh>
    <rPh sb="3" eb="5">
      <t>タロウ</t>
    </rPh>
    <phoneticPr fontId="6"/>
  </si>
  <si>
    <t>皆見　相太</t>
    <rPh sb="0" eb="2">
      <t>ミナミ</t>
    </rPh>
    <rPh sb="3" eb="5">
      <t>ソウタ</t>
    </rPh>
    <phoneticPr fontId="6"/>
  </si>
  <si>
    <t>巳波　樹由</t>
    <rPh sb="0" eb="2">
      <t>ミナミ</t>
    </rPh>
    <rPh sb="3" eb="5">
      <t>キヨシ</t>
    </rPh>
    <phoneticPr fontId="6"/>
  </si>
  <si>
    <t>東海　ルイ</t>
    <rPh sb="0" eb="2">
      <t>トウカイ</t>
    </rPh>
    <phoneticPr fontId="6"/>
  </si>
  <si>
    <t>南大　佳子</t>
    <rPh sb="0" eb="1">
      <t>ミナミ</t>
    </rPh>
    <rPh sb="1" eb="2">
      <t>オオ</t>
    </rPh>
    <rPh sb="3" eb="5">
      <t>ヨシコ</t>
    </rPh>
    <phoneticPr fontId="6"/>
  </si>
  <si>
    <t>池梅　花江</t>
    <rPh sb="0" eb="1">
      <t>イケ</t>
    </rPh>
    <rPh sb="1" eb="2">
      <t>ウメ</t>
    </rPh>
    <rPh sb="3" eb="5">
      <t>ハナエ</t>
    </rPh>
    <phoneticPr fontId="6"/>
  </si>
  <si>
    <t>県総体　３位</t>
    <rPh sb="0" eb="1">
      <t>ケン</t>
    </rPh>
    <rPh sb="1" eb="3">
      <t>ソウタイ</t>
    </rPh>
    <rPh sb="5" eb="6">
      <t>イ</t>
    </rPh>
    <phoneticPr fontId="6"/>
  </si>
  <si>
    <t>学校長（代表者）</t>
    <rPh sb="0" eb="3">
      <t>ガッコウチョウ</t>
    </rPh>
    <rPh sb="4" eb="7">
      <t>ダイヒョウシャ</t>
    </rPh>
    <phoneticPr fontId="11"/>
  </si>
  <si>
    <t>金額</t>
    <rPh sb="0" eb="2">
      <t>キンガク</t>
    </rPh>
    <phoneticPr fontId="11"/>
  </si>
  <si>
    <t>振込金額</t>
    <rPh sb="0" eb="2">
      <t>フリコミ</t>
    </rPh>
    <rPh sb="2" eb="4">
      <t>キンガク</t>
    </rPh>
    <phoneticPr fontId="11"/>
  </si>
  <si>
    <t>合計</t>
    <rPh sb="0" eb="2">
      <t>ゴウケイ</t>
    </rPh>
    <phoneticPr fontId="11"/>
  </si>
  <si>
    <t>監督（引率責任者1）</t>
    <rPh sb="0" eb="2">
      <t>カントク</t>
    </rPh>
    <rPh sb="3" eb="5">
      <t>インソツ</t>
    </rPh>
    <rPh sb="5" eb="8">
      <t>セキニンシャ</t>
    </rPh>
    <phoneticPr fontId="5"/>
  </si>
  <si>
    <t>監督（引率責任者2）</t>
    <rPh sb="0" eb="2">
      <t>カントク</t>
    </rPh>
    <rPh sb="3" eb="5">
      <t>インソツ</t>
    </rPh>
    <rPh sb="5" eb="8">
      <t>セキニンシャ</t>
    </rPh>
    <phoneticPr fontId="5"/>
  </si>
  <si>
    <t>人数（組数）</t>
    <rPh sb="0" eb="2">
      <t>ニンズウ</t>
    </rPh>
    <rPh sb="3" eb="4">
      <t>クミ</t>
    </rPh>
    <rPh sb="4" eb="5">
      <t>スウ</t>
    </rPh>
    <phoneticPr fontId="11"/>
  </si>
  <si>
    <t>人＝</t>
    <rPh sb="0" eb="1">
      <t>ニン</t>
    </rPh>
    <phoneticPr fontId="11"/>
  </si>
  <si>
    <t>組＝</t>
    <rPh sb="0" eb="1">
      <t>クミ</t>
    </rPh>
    <phoneticPr fontId="11"/>
  </si>
  <si>
    <t>※振込受領証（コピー可）をこの申込書の裏面中央にのり付けしてください。</t>
    <rPh sb="1" eb="3">
      <t>フリコミ</t>
    </rPh>
    <rPh sb="3" eb="6">
      <t>ジュリョウショウ</t>
    </rPh>
    <rPh sb="10" eb="11">
      <t>カ</t>
    </rPh>
    <rPh sb="15" eb="17">
      <t>モウシコミ</t>
    </rPh>
    <rPh sb="17" eb="18">
      <t>ショ</t>
    </rPh>
    <rPh sb="19" eb="21">
      <t>リメン</t>
    </rPh>
    <rPh sb="21" eb="23">
      <t>チュウオウ</t>
    </rPh>
    <rPh sb="26" eb="27">
      <t>ヅ</t>
    </rPh>
    <phoneticPr fontId="11"/>
  </si>
  <si>
    <t>記入漏れ，間違い等がないことを確認して印刷してください。</t>
    <rPh sb="0" eb="2">
      <t>キニュウ</t>
    </rPh>
    <rPh sb="2" eb="3">
      <t>モ</t>
    </rPh>
    <rPh sb="5" eb="7">
      <t>マチガ</t>
    </rPh>
    <rPh sb="8" eb="9">
      <t>トウ</t>
    </rPh>
    <rPh sb="15" eb="17">
      <t>カクニン</t>
    </rPh>
    <rPh sb="19" eb="21">
      <t>インサツ</t>
    </rPh>
    <phoneticPr fontId="11"/>
  </si>
  <si>
    <t>←学校名が表示されない時は，直接入力してください。</t>
    <rPh sb="1" eb="3">
      <t>ガッコウ</t>
    </rPh>
    <rPh sb="3" eb="4">
      <t>メイ</t>
    </rPh>
    <rPh sb="5" eb="7">
      <t>ヒョウジ</t>
    </rPh>
    <rPh sb="11" eb="12">
      <t>トキ</t>
    </rPh>
    <rPh sb="14" eb="16">
      <t>チョクセツ</t>
    </rPh>
    <rPh sb="16" eb="18">
      <t>ニュウリョク</t>
    </rPh>
    <phoneticPr fontId="6"/>
  </si>
  <si>
    <t>※半角入力（「学校番号一覧」のシートで確認してください。番号がない場合は空欄のままにし，下の「学校名」セルに学校名を直接入力してください。</t>
    <rPh sb="7" eb="9">
      <t>ガッコウ</t>
    </rPh>
    <rPh sb="9" eb="11">
      <t>バンゴウ</t>
    </rPh>
    <rPh sb="11" eb="13">
      <t>イチラン</t>
    </rPh>
    <rPh sb="19" eb="21">
      <t>カクニン</t>
    </rPh>
    <rPh sb="28" eb="30">
      <t>バンゴウ</t>
    </rPh>
    <rPh sb="33" eb="35">
      <t>バアイ</t>
    </rPh>
    <rPh sb="36" eb="38">
      <t>クウラン</t>
    </rPh>
    <rPh sb="44" eb="45">
      <t>シタ</t>
    </rPh>
    <rPh sb="47" eb="50">
      <t>ガッコウメイ</t>
    </rPh>
    <rPh sb="54" eb="57">
      <t>ガッコウメイ</t>
    </rPh>
    <rPh sb="58" eb="60">
      <t>チョクセツ</t>
    </rPh>
    <rPh sb="60" eb="62">
      <t>ニュウリョク</t>
    </rPh>
    <phoneticPr fontId="6"/>
  </si>
  <si>
    <r>
      <t>※下記記入例を参考にして，</t>
    </r>
    <r>
      <rPr>
        <u val="double"/>
        <sz val="14"/>
        <color indexed="10"/>
        <rFont val="ＤＨＰ特太ゴシック体"/>
        <family val="3"/>
        <charset val="128"/>
      </rPr>
      <t>黄色のセル内に入力</t>
    </r>
    <r>
      <rPr>
        <sz val="14"/>
        <color indexed="10"/>
        <rFont val="ＤＨＰ特太ゴシック体"/>
        <family val="3"/>
        <charset val="128"/>
      </rPr>
      <t>してください。　入力後，「印刷用シート」（下のタブをクリック）を確認して，印刷してください。</t>
    </r>
    <rPh sb="1" eb="3">
      <t>カキ</t>
    </rPh>
    <rPh sb="3" eb="5">
      <t>キニュウ</t>
    </rPh>
    <rPh sb="5" eb="6">
      <t>レイ</t>
    </rPh>
    <rPh sb="7" eb="9">
      <t>サンコウ</t>
    </rPh>
    <rPh sb="13" eb="15">
      <t>キイロ</t>
    </rPh>
    <rPh sb="18" eb="19">
      <t>ナイ</t>
    </rPh>
    <rPh sb="20" eb="22">
      <t>ニュウリョク</t>
    </rPh>
    <rPh sb="30" eb="32">
      <t>ニュウリョク</t>
    </rPh>
    <rPh sb="32" eb="33">
      <t>ゴ</t>
    </rPh>
    <rPh sb="35" eb="38">
      <t>インサツヨウ</t>
    </rPh>
    <rPh sb="43" eb="44">
      <t>シタ</t>
    </rPh>
    <rPh sb="54" eb="56">
      <t>カクニン</t>
    </rPh>
    <rPh sb="59" eb="61">
      <t>インサツ</t>
    </rPh>
    <phoneticPr fontId="6"/>
  </si>
  <si>
    <t>学校住所</t>
    <rPh sb="0" eb="2">
      <t>ガッコウ</t>
    </rPh>
    <rPh sb="2" eb="4">
      <t>ジュウショ</t>
    </rPh>
    <phoneticPr fontId="6"/>
  </si>
  <si>
    <t>学校名</t>
    <rPh sb="0" eb="1">
      <t>ガク</t>
    </rPh>
    <rPh sb="1" eb="2">
      <t>コウ</t>
    </rPh>
    <rPh sb="2" eb="3">
      <t>メイ</t>
    </rPh>
    <phoneticPr fontId="5"/>
  </si>
  <si>
    <t>←住所が表示されない時は，直接入力してください。（「○○学校内」は登録時に使用するためのものです。）</t>
    <rPh sb="1" eb="3">
      <t>ジュウショ</t>
    </rPh>
    <rPh sb="4" eb="6">
      <t>ヒョウジ</t>
    </rPh>
    <rPh sb="10" eb="11">
      <t>トキ</t>
    </rPh>
    <rPh sb="13" eb="15">
      <t>チョクセツ</t>
    </rPh>
    <rPh sb="15" eb="17">
      <t>ニュウリョク</t>
    </rPh>
    <rPh sb="28" eb="30">
      <t>ガッコウ</t>
    </rPh>
    <rPh sb="30" eb="31">
      <t>ナイ</t>
    </rPh>
    <rPh sb="33" eb="36">
      <t>トウロクジ</t>
    </rPh>
    <rPh sb="37" eb="39">
      <t>シヨウ</t>
    </rPh>
    <phoneticPr fontId="6"/>
  </si>
  <si>
    <t>申込責任者</t>
    <rPh sb="0" eb="2">
      <t>モウシコミ</t>
    </rPh>
    <rPh sb="2" eb="5">
      <t>セキニンシャ</t>
    </rPh>
    <phoneticPr fontId="6"/>
  </si>
  <si>
    <t>←印刷後に記入してください。</t>
    <rPh sb="1" eb="4">
      <t>インサツゴ</t>
    </rPh>
    <rPh sb="5" eb="7">
      <t>キニュウ</t>
    </rPh>
    <phoneticPr fontId="11"/>
  </si>
  <si>
    <t>←印刷後に記入，押印してください。</t>
    <rPh sb="1" eb="4">
      <t>インサツゴ</t>
    </rPh>
    <rPh sb="5" eb="7">
      <t>キニュウ</t>
    </rPh>
    <rPh sb="8" eb="10">
      <t>オウイン</t>
    </rPh>
    <phoneticPr fontId="11"/>
  </si>
  <si>
    <t>連絡先</t>
    <rPh sb="0" eb="3">
      <t>レンラクサキ</t>
    </rPh>
    <phoneticPr fontId="6"/>
  </si>
  <si>
    <t>←携帯電話等，できるだけ連絡の取りやすい電話番号をお願いします。（不備があった場合に連絡することがあります。）</t>
    <rPh sb="1" eb="3">
      <t>ケイタイ</t>
    </rPh>
    <rPh sb="3" eb="5">
      <t>デンワ</t>
    </rPh>
    <rPh sb="5" eb="6">
      <t>トウ</t>
    </rPh>
    <rPh sb="12" eb="14">
      <t>レンラク</t>
    </rPh>
    <rPh sb="15" eb="16">
      <t>ト</t>
    </rPh>
    <rPh sb="20" eb="22">
      <t>デンワ</t>
    </rPh>
    <rPh sb="22" eb="24">
      <t>バンゴウ</t>
    </rPh>
    <rPh sb="26" eb="27">
      <t>ネガ</t>
    </rPh>
    <rPh sb="33" eb="35">
      <t>フビ</t>
    </rPh>
    <rPh sb="39" eb="41">
      <t>バアイ</t>
    </rPh>
    <rPh sb="42" eb="44">
      <t>レンラク</t>
    </rPh>
    <phoneticPr fontId="6"/>
  </si>
  <si>
    <t>←男子の監督</t>
    <rPh sb="1" eb="3">
      <t>ダンシ</t>
    </rPh>
    <rPh sb="4" eb="6">
      <t>カントク</t>
    </rPh>
    <phoneticPr fontId="6"/>
  </si>
  <si>
    <t>←女子の監督</t>
    <rPh sb="1" eb="3">
      <t>ジョシ</t>
    </rPh>
    <rPh sb="4" eb="6">
      <t>カントク</t>
    </rPh>
    <phoneticPr fontId="6"/>
  </si>
  <si>
    <t>保護者
の同意</t>
    <rPh sb="0" eb="3">
      <t>ホゴシャ</t>
    </rPh>
    <rPh sb="5" eb="7">
      <t>ドウイ</t>
    </rPh>
    <phoneticPr fontId="11"/>
  </si>
  <si>
    <t>㊞</t>
    <phoneticPr fontId="11"/>
  </si>
  <si>
    <t>連絡先（携帯電話等）</t>
    <rPh sb="0" eb="3">
      <t>レンラクサキ</t>
    </rPh>
    <rPh sb="4" eb="6">
      <t>ケイタイ</t>
    </rPh>
    <rPh sb="6" eb="8">
      <t>デンワ</t>
    </rPh>
    <rPh sb="8" eb="9">
      <t>トウ</t>
    </rPh>
    <phoneticPr fontId="11"/>
  </si>
  <si>
    <t>学校名（プログラム使用名）</t>
    <rPh sb="0" eb="2">
      <t>ガッコウ</t>
    </rPh>
    <rPh sb="2" eb="3">
      <t>メイ</t>
    </rPh>
    <rPh sb="9" eb="11">
      <t>シヨウ</t>
    </rPh>
    <rPh sb="11" eb="12">
      <t>メイ</t>
    </rPh>
    <phoneticPr fontId="6"/>
  </si>
  <si>
    <t>↑※プログラムで使用する所属表記を記入（例）「大　府」「名大附」</t>
    <rPh sb="8" eb="10">
      <t>シヨウ</t>
    </rPh>
    <rPh sb="12" eb="14">
      <t>ショゾク</t>
    </rPh>
    <rPh sb="14" eb="16">
      <t>ヒョウキ</t>
    </rPh>
    <rPh sb="17" eb="19">
      <t>キニュウ</t>
    </rPh>
    <rPh sb="20" eb="21">
      <t>レイ</t>
    </rPh>
    <rPh sb="23" eb="24">
      <t>ダイ</t>
    </rPh>
    <rPh sb="25" eb="26">
      <t>フ</t>
    </rPh>
    <rPh sb="28" eb="30">
      <t>メイダイ</t>
    </rPh>
    <phoneticPr fontId="6"/>
  </si>
  <si>
    <t>090-△△△△-○○○○</t>
    <phoneticPr fontId="6"/>
  </si>
  <si>
    <t>クラブチーム名</t>
    <rPh sb="6" eb="7">
      <t>メイ</t>
    </rPh>
    <phoneticPr fontId="5"/>
  </si>
  <si>
    <t>クラブチーム番号</t>
    <rPh sb="6" eb="8">
      <t>バンゴウ</t>
    </rPh>
    <phoneticPr fontId="6"/>
  </si>
  <si>
    <t>代表者住所</t>
    <rPh sb="0" eb="3">
      <t>ダイヒョウシャ</t>
    </rPh>
    <rPh sb="3" eb="5">
      <t>ジュウショ</t>
    </rPh>
    <phoneticPr fontId="6"/>
  </si>
  <si>
    <t>中学校</t>
    <rPh sb="0" eb="3">
      <t>チュウガッコウ</t>
    </rPh>
    <phoneticPr fontId="18"/>
  </si>
  <si>
    <t>↑※「学校名」には，プログラムで使用する所属表記を記入（例）「大　府」「名大附」</t>
    <rPh sb="3" eb="5">
      <t>ガッコウ</t>
    </rPh>
    <rPh sb="5" eb="6">
      <t>メイ</t>
    </rPh>
    <rPh sb="16" eb="18">
      <t>シヨウ</t>
    </rPh>
    <rPh sb="20" eb="22">
      <t>ショゾク</t>
    </rPh>
    <rPh sb="22" eb="24">
      <t>ヒョウキ</t>
    </rPh>
    <rPh sb="25" eb="27">
      <t>キニュウ</t>
    </rPh>
    <rPh sb="28" eb="29">
      <t>レイ</t>
    </rPh>
    <rPh sb="31" eb="32">
      <t>ダイ</t>
    </rPh>
    <rPh sb="33" eb="34">
      <t>フ</t>
    </rPh>
    <rPh sb="36" eb="38">
      <t>メイダイ</t>
    </rPh>
    <phoneticPr fontId="6"/>
  </si>
  <si>
    <t>↓所属中学校正式名（○○市立△△中学校）</t>
    <rPh sb="1" eb="3">
      <t>ショゾク</t>
    </rPh>
    <rPh sb="3" eb="4">
      <t>チュウ</t>
    </rPh>
    <rPh sb="6" eb="8">
      <t>セイシキ</t>
    </rPh>
    <rPh sb="8" eb="9">
      <t>メイ</t>
    </rPh>
    <rPh sb="12" eb="14">
      <t>シリツ</t>
    </rPh>
    <rPh sb="16" eb="19">
      <t>チュウガッコウ</t>
    </rPh>
    <phoneticPr fontId="18"/>
  </si>
  <si>
    <t>※下の表に所属中学校ごとに分けて入力してください。</t>
    <rPh sb="1" eb="2">
      <t>シタ</t>
    </rPh>
    <rPh sb="3" eb="4">
      <t>ヒョウ</t>
    </rPh>
    <rPh sb="5" eb="7">
      <t>ショゾク</t>
    </rPh>
    <rPh sb="7" eb="10">
      <t>チュウガッコウ</t>
    </rPh>
    <rPh sb="13" eb="14">
      <t>ワ</t>
    </rPh>
    <rPh sb="16" eb="18">
      <t>ニュウリョク</t>
    </rPh>
    <phoneticPr fontId="18"/>
  </si>
  <si>
    <t>はりーあっぷ</t>
    <phoneticPr fontId="18"/>
  </si>
  <si>
    <t>愛知県大府市・・・・・</t>
    <rPh sb="0" eb="3">
      <t>アイチケン</t>
    </rPh>
    <rPh sb="3" eb="6">
      <t>オオブシ</t>
    </rPh>
    <phoneticPr fontId="18"/>
  </si>
  <si>
    <t>針井　亜婦</t>
    <rPh sb="0" eb="1">
      <t>ハリ</t>
    </rPh>
    <rPh sb="1" eb="2">
      <t>イ</t>
    </rPh>
    <rPh sb="3" eb="4">
      <t>ア</t>
    </rPh>
    <rPh sb="4" eb="5">
      <t>プ</t>
    </rPh>
    <phoneticPr fontId="18"/>
  </si>
  <si>
    <t>０９０－○○○○－□□□□</t>
    <phoneticPr fontId="18"/>
  </si>
  <si>
    <t>大府市立大府南</t>
    <rPh sb="0" eb="4">
      <t>オオブシリツ</t>
    </rPh>
    <rPh sb="4" eb="6">
      <t>オオブ</t>
    </rPh>
    <rPh sb="6" eb="7">
      <t>ミナミ</t>
    </rPh>
    <phoneticPr fontId="18"/>
  </si>
  <si>
    <t>大府南</t>
    <rPh sb="0" eb="3">
      <t>オオブミナミ</t>
    </rPh>
    <phoneticPr fontId="18"/>
  </si>
  <si>
    <t>安城市立安城西中学校</t>
    <rPh sb="0" eb="2">
      <t>アンジョウ</t>
    </rPh>
    <rPh sb="2" eb="4">
      <t>シリツ</t>
    </rPh>
    <rPh sb="4" eb="6">
      <t>アンジョウ</t>
    </rPh>
    <rPh sb="6" eb="7">
      <t>ニシ</t>
    </rPh>
    <rPh sb="7" eb="10">
      <t>チュウガッコウ</t>
    </rPh>
    <phoneticPr fontId="18"/>
  </si>
  <si>
    <t>安城西</t>
    <rPh sb="0" eb="2">
      <t>アンジョウ</t>
    </rPh>
    <rPh sb="2" eb="3">
      <t>ニシ</t>
    </rPh>
    <phoneticPr fontId="18"/>
  </si>
  <si>
    <t>クラブチーム名</t>
    <rPh sb="6" eb="7">
      <t>メイ</t>
    </rPh>
    <phoneticPr fontId="11"/>
  </si>
  <si>
    <t>代表者住所</t>
    <rPh sb="0" eb="3">
      <t>ダイヒョウシャ</t>
    </rPh>
    <rPh sb="3" eb="5">
      <t>ジュウショ</t>
    </rPh>
    <phoneticPr fontId="11"/>
  </si>
  <si>
    <t>←住所が表示されない時は，直接入力してください。</t>
    <rPh sb="1" eb="3">
      <t>ジュウショ</t>
    </rPh>
    <rPh sb="4" eb="6">
      <t>ヒョウジ</t>
    </rPh>
    <rPh sb="10" eb="11">
      <t>トキ</t>
    </rPh>
    <rPh sb="13" eb="15">
      <t>チョクセツ</t>
    </rPh>
    <rPh sb="15" eb="17">
      <t>ニュウリョク</t>
    </rPh>
    <phoneticPr fontId="6"/>
  </si>
  <si>
    <t>所属中学校</t>
    <rPh sb="0" eb="2">
      <t>ショゾク</t>
    </rPh>
    <rPh sb="2" eb="5">
      <t>チュウガッコウ</t>
    </rPh>
    <phoneticPr fontId="18"/>
  </si>
  <si>
    <t>代表者</t>
    <rPh sb="0" eb="3">
      <t>ダイヒョウシャ</t>
    </rPh>
    <phoneticPr fontId="11"/>
  </si>
  <si>
    <t>※振込受領証（コピー可）を申込書の裏面中央にのり付けしてください。申込書が複数ある場合は，いずれか一枚に添付して下さい。</t>
    <rPh sb="1" eb="3">
      <t>フリコミ</t>
    </rPh>
    <rPh sb="3" eb="6">
      <t>ジュリョウショウ</t>
    </rPh>
    <rPh sb="10" eb="11">
      <t>カ</t>
    </rPh>
    <rPh sb="13" eb="15">
      <t>モウシコミ</t>
    </rPh>
    <rPh sb="15" eb="16">
      <t>ショ</t>
    </rPh>
    <rPh sb="17" eb="19">
      <t>リメン</t>
    </rPh>
    <rPh sb="19" eb="21">
      <t>チュウオウ</t>
    </rPh>
    <rPh sb="24" eb="25">
      <t>ヅ</t>
    </rPh>
    <rPh sb="33" eb="36">
      <t>モウシコミショ</t>
    </rPh>
    <rPh sb="37" eb="39">
      <t>フクスウ</t>
    </rPh>
    <rPh sb="41" eb="43">
      <t>バアイ</t>
    </rPh>
    <rPh sb="49" eb="51">
      <t>イチマイ</t>
    </rPh>
    <rPh sb="52" eb="54">
      <t>テンプ</t>
    </rPh>
    <rPh sb="56" eb="57">
      <t>クダ</t>
    </rPh>
    <phoneticPr fontId="11"/>
  </si>
  <si>
    <t>※「保護者の同意」には保護者の印を押印してください。ただし，同意を得ていれば省略できます。その場合「○」を記入してください。</t>
    <rPh sb="2" eb="5">
      <t>ホゴシャ</t>
    </rPh>
    <rPh sb="6" eb="8">
      <t>ドウイ</t>
    </rPh>
    <rPh sb="11" eb="14">
      <t>ホゴシャ</t>
    </rPh>
    <rPh sb="15" eb="16">
      <t>イン</t>
    </rPh>
    <rPh sb="17" eb="19">
      <t>オウイン</t>
    </rPh>
    <rPh sb="30" eb="32">
      <t>ドウイ</t>
    </rPh>
    <rPh sb="33" eb="34">
      <t>エ</t>
    </rPh>
    <rPh sb="38" eb="40">
      <t>ショウリャク</t>
    </rPh>
    <rPh sb="47" eb="49">
      <t>バアイ</t>
    </rPh>
    <rPh sb="53" eb="55">
      <t>キニュウ</t>
    </rPh>
    <phoneticPr fontId="11"/>
  </si>
  <si>
    <t>　上記生徒について所属学校長の許可を得られましたので大会への参加を申し込みます。</t>
    <rPh sb="1" eb="3">
      <t>ジョウキ</t>
    </rPh>
    <rPh sb="3" eb="5">
      <t>セイト</t>
    </rPh>
    <rPh sb="9" eb="11">
      <t>ショゾク</t>
    </rPh>
    <rPh sb="11" eb="14">
      <t>ガッコウチョウ</t>
    </rPh>
    <rPh sb="15" eb="17">
      <t>キョカ</t>
    </rPh>
    <rPh sb="18" eb="19">
      <t>エ</t>
    </rPh>
    <rPh sb="26" eb="28">
      <t>タイカイ</t>
    </rPh>
    <rPh sb="30" eb="32">
      <t>サンカ</t>
    </rPh>
    <rPh sb="33" eb="34">
      <t>モウ</t>
    </rPh>
    <rPh sb="35" eb="36">
      <t>コ</t>
    </rPh>
    <phoneticPr fontId="18"/>
  </si>
  <si>
    <t>ﾁｰﾑ総振込金額</t>
    <rPh sb="3" eb="4">
      <t>ソウ</t>
    </rPh>
    <rPh sb="4" eb="6">
      <t>フリコミ</t>
    </rPh>
    <rPh sb="6" eb="8">
      <t>キンガク</t>
    </rPh>
    <phoneticPr fontId="11"/>
  </si>
  <si>
    <t>枚中の</t>
    <rPh sb="0" eb="1">
      <t>マイ</t>
    </rPh>
    <rPh sb="1" eb="2">
      <t>チュウ</t>
    </rPh>
    <phoneticPr fontId="18"/>
  </si>
  <si>
    <t>全</t>
    <rPh sb="0" eb="1">
      <t>ゼン</t>
    </rPh>
    <phoneticPr fontId="18"/>
  </si>
  <si>
    <t>←総枚数（半角数字）を入力してください。</t>
    <rPh sb="1" eb="2">
      <t>ソウ</t>
    </rPh>
    <rPh sb="2" eb="4">
      <t>マイスウ</t>
    </rPh>
    <rPh sb="5" eb="7">
      <t>ハンカク</t>
    </rPh>
    <rPh sb="7" eb="9">
      <t>スウジ</t>
    </rPh>
    <rPh sb="11" eb="13">
      <t>ニュウリョク</t>
    </rPh>
    <phoneticPr fontId="18"/>
  </si>
  <si>
    <t>愛知県名古屋市瑞穂区内浜町5-16 田光中学校内</t>
    <rPh sb="0" eb="3">
      <t>アイチケン</t>
    </rPh>
    <rPh sb="3" eb="7">
      <t>ナゴヤシ</t>
    </rPh>
    <rPh sb="7" eb="10">
      <t>ミズホク</t>
    </rPh>
    <rPh sb="10" eb="11">
      <t>ナイ</t>
    </rPh>
    <rPh sb="11" eb="12">
      <t>ハマ</t>
    </rPh>
    <rPh sb="12" eb="13">
      <t>チョウ</t>
    </rPh>
    <rPh sb="18" eb="20">
      <t>タコウ</t>
    </rPh>
    <rPh sb="20" eb="23">
      <t>チュウガッコウ</t>
    </rPh>
    <rPh sb="23" eb="24">
      <t>ナイ</t>
    </rPh>
    <phoneticPr fontId="2"/>
  </si>
  <si>
    <t>愛知県名古屋市守山区松坂町116-1 守山北中学校内</t>
    <rPh sb="0" eb="3">
      <t>アイチケン</t>
    </rPh>
    <rPh sb="3" eb="7">
      <t>ナゴヤシ</t>
    </rPh>
    <rPh sb="7" eb="10">
      <t>モリヤマク</t>
    </rPh>
    <rPh sb="10" eb="12">
      <t>マツサカ</t>
    </rPh>
    <rPh sb="12" eb="13">
      <t>チョウ</t>
    </rPh>
    <rPh sb="19" eb="21">
      <t>モリヤマ</t>
    </rPh>
    <rPh sb="21" eb="22">
      <t>キタ</t>
    </rPh>
    <rPh sb="22" eb="25">
      <t>チュウガッコウ</t>
    </rPh>
    <rPh sb="25" eb="26">
      <t>ナイ</t>
    </rPh>
    <phoneticPr fontId="2"/>
  </si>
  <si>
    <t>名古屋市立若水中学校</t>
    <rPh sb="0" eb="4">
      <t>ナゴヤシ</t>
    </rPh>
    <rPh sb="4" eb="5">
      <t>リツ</t>
    </rPh>
    <rPh sb="5" eb="7">
      <t>ワカミズ</t>
    </rPh>
    <rPh sb="7" eb="10">
      <t>チュウガッコウ</t>
    </rPh>
    <phoneticPr fontId="2"/>
  </si>
  <si>
    <t>愛知県名古屋市千種区若水二丁目6-1 若水中学校内</t>
    <rPh sb="0" eb="3">
      <t>アイチケン</t>
    </rPh>
    <rPh sb="3" eb="7">
      <t>ナゴヤシ</t>
    </rPh>
    <rPh sb="7" eb="10">
      <t>チクサク</t>
    </rPh>
    <rPh sb="10" eb="12">
      <t>ワカミズ</t>
    </rPh>
    <rPh sb="12" eb="15">
      <t>ニチョウメ</t>
    </rPh>
    <rPh sb="19" eb="21">
      <t>ワカミズ</t>
    </rPh>
    <rPh sb="21" eb="24">
      <t>チュウガッコウ</t>
    </rPh>
    <rPh sb="24" eb="25">
      <t>ナイ</t>
    </rPh>
    <phoneticPr fontId="2"/>
  </si>
  <si>
    <t>豊橋市立章南中学校</t>
    <rPh sb="0" eb="2">
      <t>トヨハシ</t>
    </rPh>
    <rPh sb="2" eb="4">
      <t>シリツ</t>
    </rPh>
    <rPh sb="4" eb="5">
      <t>ショウ</t>
    </rPh>
    <rPh sb="5" eb="6">
      <t>ミナミ</t>
    </rPh>
    <rPh sb="6" eb="9">
      <t>チュウガッコウ</t>
    </rPh>
    <phoneticPr fontId="2"/>
  </si>
  <si>
    <t>犬山ドリームズ</t>
    <rPh sb="0" eb="2">
      <t>イヌヤマ</t>
    </rPh>
    <phoneticPr fontId="2"/>
  </si>
  <si>
    <t>春日井市立東部中学校</t>
    <rPh sb="0" eb="3">
      <t>カスガイ</t>
    </rPh>
    <rPh sb="3" eb="5">
      <t>シリツ</t>
    </rPh>
    <rPh sb="5" eb="7">
      <t>トウブ</t>
    </rPh>
    <rPh sb="7" eb="10">
      <t>チュウガッコウ</t>
    </rPh>
    <phoneticPr fontId="2"/>
  </si>
  <si>
    <t>愛知県春日井市篠木町6-1315-1 東部中学校内</t>
    <rPh sb="0" eb="3">
      <t>アイチケン</t>
    </rPh>
    <rPh sb="3" eb="7">
      <t>カスガイシ</t>
    </rPh>
    <rPh sb="7" eb="10">
      <t>シノギチョウ</t>
    </rPh>
    <rPh sb="19" eb="21">
      <t>トウブ</t>
    </rPh>
    <rPh sb="21" eb="24">
      <t>チュウガッコウ</t>
    </rPh>
    <rPh sb="24" eb="25">
      <t>ナイ</t>
    </rPh>
    <phoneticPr fontId="2"/>
  </si>
  <si>
    <t>T-Jumpジュニア</t>
    <phoneticPr fontId="2"/>
  </si>
  <si>
    <t>長久手ジュニアバドミントンクラブ</t>
    <rPh sb="0" eb="3">
      <t>ナガクテ</t>
    </rPh>
    <phoneticPr fontId="2"/>
  </si>
  <si>
    <t>豊川市立南部中学校</t>
    <rPh sb="0" eb="2">
      <t>トヨカワ</t>
    </rPh>
    <rPh sb="2" eb="4">
      <t>シリツ</t>
    </rPh>
    <rPh sb="4" eb="6">
      <t>ナンブ</t>
    </rPh>
    <rPh sb="6" eb="9">
      <t>チュウガッコウ</t>
    </rPh>
    <phoneticPr fontId="2"/>
  </si>
  <si>
    <t>愛知県名古屋市緑区有松町桶狭間高根39-83 有松中学校内</t>
    <rPh sb="0" eb="3">
      <t>アイチケン</t>
    </rPh>
    <rPh sb="3" eb="7">
      <t>ナゴヤシ</t>
    </rPh>
    <rPh sb="7" eb="9">
      <t>ミドリク</t>
    </rPh>
    <rPh sb="9" eb="12">
      <t>アリマツチョウ</t>
    </rPh>
    <rPh sb="12" eb="15">
      <t>オケハザマ</t>
    </rPh>
    <rPh sb="15" eb="17">
      <t>タカネ</t>
    </rPh>
    <rPh sb="23" eb="25">
      <t>アリマツ</t>
    </rPh>
    <rPh sb="25" eb="26">
      <t>チュウ</t>
    </rPh>
    <rPh sb="26" eb="28">
      <t>ガッコウ</t>
    </rPh>
    <rPh sb="28" eb="29">
      <t>ナイ</t>
    </rPh>
    <phoneticPr fontId="2"/>
  </si>
  <si>
    <t>春日井市立中部中学校</t>
    <rPh sb="0" eb="3">
      <t>カスガイ</t>
    </rPh>
    <rPh sb="3" eb="5">
      <t>シリツ</t>
    </rPh>
    <rPh sb="5" eb="7">
      <t>チュウブ</t>
    </rPh>
    <rPh sb="7" eb="10">
      <t>チュウガッコウ</t>
    </rPh>
    <phoneticPr fontId="2"/>
  </si>
  <si>
    <t>愛知県春日井市王子町４番地 春日井中部中学校内</t>
    <rPh sb="0" eb="3">
      <t>アイチケン</t>
    </rPh>
    <rPh sb="3" eb="7">
      <t>カスガイシ</t>
    </rPh>
    <rPh sb="7" eb="9">
      <t>オウジ</t>
    </rPh>
    <rPh sb="9" eb="10">
      <t>チョウ</t>
    </rPh>
    <rPh sb="11" eb="13">
      <t>バンチ</t>
    </rPh>
    <rPh sb="14" eb="17">
      <t>カスガイ</t>
    </rPh>
    <rPh sb="17" eb="19">
      <t>チュウブ</t>
    </rPh>
    <rPh sb="19" eb="22">
      <t>チュウガッコウ</t>
    </rPh>
    <rPh sb="22" eb="23">
      <t>ナイ</t>
    </rPh>
    <phoneticPr fontId="2"/>
  </si>
  <si>
    <t>愛知県一宮市千秋町小山字大福田1878-2</t>
  </si>
  <si>
    <t>愛知県名古屋市千種区北千種3丁目1番37号</t>
  </si>
  <si>
    <t>愛知県春日井市鷹来町3316</t>
  </si>
  <si>
    <t>知多市ジュニアバドミントンクラブ</t>
    <rPh sb="0" eb="3">
      <t>チタシ</t>
    </rPh>
    <phoneticPr fontId="2"/>
  </si>
  <si>
    <t>486-0804</t>
  </si>
  <si>
    <t>プロ計</t>
    <rPh sb="2" eb="3">
      <t>ケイ</t>
    </rPh>
    <phoneticPr fontId="6"/>
  </si>
  <si>
    <t>プロ女</t>
    <rPh sb="2" eb="3">
      <t>オンナ</t>
    </rPh>
    <phoneticPr fontId="6"/>
  </si>
  <si>
    <t>プロ男</t>
    <rPh sb="2" eb="3">
      <t>オトコ</t>
    </rPh>
    <phoneticPr fontId="6"/>
  </si>
  <si>
    <t>男単</t>
    <rPh sb="0" eb="1">
      <t>オトコ</t>
    </rPh>
    <rPh sb="1" eb="2">
      <t>タン</t>
    </rPh>
    <phoneticPr fontId="6"/>
  </si>
  <si>
    <t>男子複</t>
    <rPh sb="0" eb="2">
      <t>ダンシ</t>
    </rPh>
    <rPh sb="2" eb="3">
      <t>フク</t>
    </rPh>
    <phoneticPr fontId="6"/>
  </si>
  <si>
    <t>女子単</t>
    <rPh sb="0" eb="2">
      <t>ジョシ</t>
    </rPh>
    <rPh sb="2" eb="3">
      <t>タン</t>
    </rPh>
    <phoneticPr fontId="6"/>
  </si>
  <si>
    <t>女子複</t>
    <rPh sb="0" eb="2">
      <t>ジョシ</t>
    </rPh>
    <rPh sb="2" eb="3">
      <t>フク</t>
    </rPh>
    <phoneticPr fontId="6"/>
  </si>
  <si>
    <t>プロ監</t>
    <rPh sb="2" eb="3">
      <t>カン</t>
    </rPh>
    <phoneticPr fontId="6"/>
  </si>
  <si>
    <t>学校名略</t>
    <rPh sb="0" eb="3">
      <t>ガッコウメイ</t>
    </rPh>
    <rPh sb="3" eb="4">
      <t>リャク</t>
    </rPh>
    <phoneticPr fontId="6"/>
  </si>
  <si>
    <t>(</t>
    <phoneticPr fontId="6"/>
  </si>
  <si>
    <t>)</t>
    <phoneticPr fontId="6"/>
  </si>
  <si>
    <t>･</t>
    <phoneticPr fontId="6"/>
  </si>
  <si>
    <t>大府市立大府南中学校</t>
    <rPh sb="0" eb="4">
      <t>オオブシリツ</t>
    </rPh>
    <rPh sb="4" eb="6">
      <t>オオブ</t>
    </rPh>
    <rPh sb="6" eb="7">
      <t>ミナミ</t>
    </rPh>
    <rPh sb="7" eb="10">
      <t>チュウガッコウ</t>
    </rPh>
    <phoneticPr fontId="6"/>
  </si>
  <si>
    <t>ふりがな→</t>
    <phoneticPr fontId="6"/>
  </si>
  <si>
    <t>おおぶきた　さぶろう</t>
    <phoneticPr fontId="6"/>
  </si>
  <si>
    <t>みなみ　たろう</t>
    <phoneticPr fontId="6"/>
  </si>
  <si>
    <t>みなみ　そうた</t>
    <phoneticPr fontId="6"/>
  </si>
  <si>
    <t>みなみ　きよし</t>
    <phoneticPr fontId="6"/>
  </si>
  <si>
    <t>おおきた　そうすけ</t>
    <phoneticPr fontId="6"/>
  </si>
  <si>
    <t>とうかい　るい</t>
    <phoneticPr fontId="6"/>
  </si>
  <si>
    <t>なんだい　よしこ</t>
    <phoneticPr fontId="6"/>
  </si>
  <si>
    <t>いけうめ　はなえ</t>
    <phoneticPr fontId="6"/>
  </si>
  <si>
    <t>みなみ　あいこ</t>
    <phoneticPr fontId="6"/>
  </si>
  <si>
    <t>うまいけ　はなこ</t>
    <phoneticPr fontId="6"/>
  </si>
  <si>
    <t>あいち　みなみ</t>
    <phoneticPr fontId="6"/>
  </si>
  <si>
    <t>みなみ　あい</t>
    <phoneticPr fontId="6"/>
  </si>
  <si>
    <t>No.</t>
    <phoneticPr fontId="11"/>
  </si>
  <si>
    <t>No.</t>
    <phoneticPr fontId="18"/>
  </si>
  <si>
    <t>ふりがな→</t>
    <phoneticPr fontId="18"/>
  </si>
  <si>
    <t>大府市立大府北中学校</t>
    <rPh sb="0" eb="4">
      <t>オオブシリツ</t>
    </rPh>
    <rPh sb="4" eb="6">
      <t>オオブ</t>
    </rPh>
    <rPh sb="6" eb="7">
      <t>キタ</t>
    </rPh>
    <rPh sb="7" eb="10">
      <t>チュウガッコウ</t>
    </rPh>
    <phoneticPr fontId="6"/>
  </si>
  <si>
    <t>愛知県大府市東新町3-3-1 大府北中学校内</t>
    <rPh sb="6" eb="9">
      <t>トウシンチョウ</t>
    </rPh>
    <rPh sb="17" eb="18">
      <t>キタ</t>
    </rPh>
    <phoneticPr fontId="6"/>
  </si>
  <si>
    <t>竹内　圭佑</t>
    <rPh sb="0" eb="2">
      <t>タケウチ</t>
    </rPh>
    <rPh sb="3" eb="5">
      <t>ケイスケ</t>
    </rPh>
    <phoneticPr fontId="6"/>
  </si>
  <si>
    <t>参加費単　　１０００円×</t>
    <rPh sb="0" eb="3">
      <t>サンカヒ</t>
    </rPh>
    <rPh sb="3" eb="4">
      <t>タン</t>
    </rPh>
    <rPh sb="10" eb="11">
      <t>エン</t>
    </rPh>
    <phoneticPr fontId="11"/>
  </si>
  <si>
    <t>参加費複　２０００円×</t>
    <rPh sb="0" eb="3">
      <t>サンカヒ</t>
    </rPh>
    <rPh sb="3" eb="4">
      <t>フク</t>
    </rPh>
    <rPh sb="9" eb="10">
      <t>エン</t>
    </rPh>
    <phoneticPr fontId="11"/>
  </si>
  <si>
    <t>※黄色のセルに右の表の数字をチームのランキング順に入力をしてください。</t>
    <rPh sb="1" eb="3">
      <t>キイロ</t>
    </rPh>
    <rPh sb="7" eb="8">
      <t>ミギ</t>
    </rPh>
    <rPh sb="9" eb="10">
      <t>ヒョウ</t>
    </rPh>
    <rPh sb="11" eb="13">
      <t>スウジ</t>
    </rPh>
    <rPh sb="23" eb="24">
      <t>ジュン</t>
    </rPh>
    <rPh sb="25" eb="27">
      <t>ニュウリョク</t>
    </rPh>
    <phoneticPr fontId="1"/>
  </si>
  <si>
    <t>※推薦の選手は入力しなくて良いです。</t>
    <rPh sb="1" eb="3">
      <t>スイセン</t>
    </rPh>
    <rPh sb="4" eb="6">
      <t>センシュ</t>
    </rPh>
    <rPh sb="7" eb="9">
      <t>ニュウリョク</t>
    </rPh>
    <rPh sb="13" eb="14">
      <t>ヨ</t>
    </rPh>
    <phoneticPr fontId="1"/>
  </si>
  <si>
    <t>※このランキングは組み合わせ会の際に参考にさせていただきます。</t>
    <rPh sb="9" eb="10">
      <t>ク</t>
    </rPh>
    <rPh sb="11" eb="12">
      <t>ア</t>
    </rPh>
    <rPh sb="14" eb="15">
      <t>カイ</t>
    </rPh>
    <rPh sb="16" eb="17">
      <t>サイ</t>
    </rPh>
    <rPh sb="18" eb="20">
      <t>サンコウ</t>
    </rPh>
    <phoneticPr fontId="1"/>
  </si>
  <si>
    <t>※このシートは郵送で送っていただかなくて結構です。</t>
    <rPh sb="7" eb="9">
      <t>ユウソウ</t>
    </rPh>
    <rPh sb="10" eb="11">
      <t>オク</t>
    </rPh>
    <rPh sb="20" eb="22">
      <t>ケッコウ</t>
    </rPh>
    <phoneticPr fontId="1"/>
  </si>
  <si>
    <t>↓この数字を左の表の黄色のセルに入力してください。</t>
    <rPh sb="3" eb="5">
      <t>スウジ</t>
    </rPh>
    <rPh sb="6" eb="7">
      <t>ヒダリ</t>
    </rPh>
    <rPh sb="8" eb="9">
      <t>ヒョウ</t>
    </rPh>
    <rPh sb="10" eb="12">
      <t>キイロ</t>
    </rPh>
    <rPh sb="16" eb="18">
      <t>ニュウリョク</t>
    </rPh>
    <phoneticPr fontId="1"/>
  </si>
  <si>
    <t>チーム名</t>
    <rPh sb="3" eb="4">
      <t>メイ</t>
    </rPh>
    <phoneticPr fontId="1"/>
  </si>
  <si>
    <t>男子単ランキング</t>
    <rPh sb="0" eb="2">
      <t>ダンシ</t>
    </rPh>
    <rPh sb="2" eb="3">
      <t>タン</t>
    </rPh>
    <phoneticPr fontId="1"/>
  </si>
  <si>
    <t>女子単ランキング</t>
    <rPh sb="0" eb="2">
      <t>ジョシ</t>
    </rPh>
    <rPh sb="2" eb="3">
      <t>タン</t>
    </rPh>
    <phoneticPr fontId="1"/>
  </si>
  <si>
    <t>男子単</t>
    <rPh sb="0" eb="2">
      <t>ダンシ</t>
    </rPh>
    <rPh sb="2" eb="3">
      <t>タン</t>
    </rPh>
    <phoneticPr fontId="1"/>
  </si>
  <si>
    <t>女子単</t>
    <rPh sb="0" eb="2">
      <t>ジョシ</t>
    </rPh>
    <rPh sb="2" eb="3">
      <t>タン</t>
    </rPh>
    <phoneticPr fontId="1"/>
  </si>
  <si>
    <t>男子複ランキング</t>
    <rPh sb="0" eb="2">
      <t>ダンシ</t>
    </rPh>
    <rPh sb="2" eb="3">
      <t>フク</t>
    </rPh>
    <phoneticPr fontId="1"/>
  </si>
  <si>
    <t>女子複ランキング</t>
    <rPh sb="0" eb="2">
      <t>ジョシ</t>
    </rPh>
    <rPh sb="2" eb="3">
      <t>フク</t>
    </rPh>
    <phoneticPr fontId="1"/>
  </si>
  <si>
    <t>男子複</t>
    <rPh sb="0" eb="2">
      <t>ダンシ</t>
    </rPh>
    <rPh sb="2" eb="3">
      <t>フク</t>
    </rPh>
    <phoneticPr fontId="1"/>
  </si>
  <si>
    <t>女子複</t>
    <rPh sb="0" eb="2">
      <t>ジョシ</t>
    </rPh>
    <rPh sb="2" eb="3">
      <t>フク</t>
    </rPh>
    <phoneticPr fontId="1"/>
  </si>
  <si>
    <r>
      <rPr>
        <sz val="16"/>
        <color indexed="8"/>
        <rFont val="ＭＳ Ｐゴシック"/>
        <family val="3"/>
        <charset val="128"/>
      </rPr>
      <t>第42回愛知県中学生バドミントン大会申込</t>
    </r>
    <r>
      <rPr>
        <b/>
        <sz val="16"/>
        <color indexed="8"/>
        <rFont val="ＭＳ Ｐゴシック"/>
        <family val="3"/>
        <charset val="128"/>
      </rPr>
      <t>　　</t>
    </r>
    <r>
      <rPr>
        <b/>
        <sz val="20"/>
        <color indexed="8"/>
        <rFont val="ＭＳ Ｐゴシック"/>
        <family val="3"/>
        <charset val="128"/>
      </rPr>
      <t>【入力シート】（印刷は「県中学生大会印刷シート」で行ってください）</t>
    </r>
    <rPh sb="0" eb="1">
      <t>ダイ</t>
    </rPh>
    <rPh sb="3" eb="4">
      <t>カイ</t>
    </rPh>
    <rPh sb="4" eb="7">
      <t>アイチケン</t>
    </rPh>
    <rPh sb="7" eb="10">
      <t>チュウガクセイ</t>
    </rPh>
    <rPh sb="16" eb="18">
      <t>タイカイ</t>
    </rPh>
    <rPh sb="18" eb="20">
      <t>モウシコ</t>
    </rPh>
    <rPh sb="23" eb="25">
      <t>ニュウリョク</t>
    </rPh>
    <rPh sb="30" eb="32">
      <t>インサツ</t>
    </rPh>
    <rPh sb="34" eb="35">
      <t>ケン</t>
    </rPh>
    <rPh sb="35" eb="38">
      <t>チュウガクセイ</t>
    </rPh>
    <rPh sb="38" eb="40">
      <t>タイカイ</t>
    </rPh>
    <rPh sb="40" eb="42">
      <t>インサツ</t>
    </rPh>
    <rPh sb="47" eb="48">
      <t>オコナ</t>
    </rPh>
    <phoneticPr fontId="5"/>
  </si>
  <si>
    <t>第４２回愛知県中学生バドミントン大会参加申込書</t>
    <rPh sb="0" eb="1">
      <t>ダイ</t>
    </rPh>
    <rPh sb="3" eb="4">
      <t>カイ</t>
    </rPh>
    <rPh sb="4" eb="7">
      <t>アイチケン</t>
    </rPh>
    <rPh sb="7" eb="10">
      <t>チュウガクセイ</t>
    </rPh>
    <rPh sb="16" eb="18">
      <t>タイカイ</t>
    </rPh>
    <rPh sb="18" eb="20">
      <t>サンカ</t>
    </rPh>
    <rPh sb="20" eb="22">
      <t>モウシコ</t>
    </rPh>
    <rPh sb="22" eb="23">
      <t>ショ</t>
    </rPh>
    <phoneticPr fontId="5"/>
  </si>
  <si>
    <r>
      <rPr>
        <sz val="16"/>
        <color indexed="8"/>
        <rFont val="ＭＳ Ｐゴシック"/>
        <family val="3"/>
        <charset val="128"/>
      </rPr>
      <t>第42回愛知県中学生バドミントン大会申込</t>
    </r>
    <r>
      <rPr>
        <b/>
        <sz val="16"/>
        <color indexed="8"/>
        <rFont val="ＭＳ Ｐゴシック"/>
        <family val="3"/>
        <charset val="128"/>
      </rPr>
      <t>　　</t>
    </r>
    <r>
      <rPr>
        <b/>
        <sz val="20"/>
        <color indexed="8"/>
        <rFont val="ＭＳ Ｐゴシック"/>
        <family val="3"/>
        <charset val="128"/>
      </rPr>
      <t>【</t>
    </r>
    <r>
      <rPr>
        <b/>
        <u/>
        <sz val="20"/>
        <color indexed="8"/>
        <rFont val="ＭＳ Ｐゴシック"/>
        <family val="3"/>
        <charset val="128"/>
      </rPr>
      <t>クラブチーム用</t>
    </r>
    <r>
      <rPr>
        <b/>
        <sz val="20"/>
        <color indexed="8"/>
        <rFont val="ＭＳ Ｐゴシック"/>
        <family val="3"/>
        <charset val="128"/>
      </rPr>
      <t>入力シート】（印刷は「クラブチーム用印刷シート」で行ってください）</t>
    </r>
    <rPh sb="0" eb="1">
      <t>ダイ</t>
    </rPh>
    <rPh sb="3" eb="4">
      <t>カイ</t>
    </rPh>
    <rPh sb="4" eb="7">
      <t>アイチケン</t>
    </rPh>
    <rPh sb="7" eb="10">
      <t>チュウガクセイ</t>
    </rPh>
    <rPh sb="16" eb="18">
      <t>タイカイ</t>
    </rPh>
    <rPh sb="18" eb="20">
      <t>モウシコ</t>
    </rPh>
    <rPh sb="29" eb="30">
      <t>ヨウ</t>
    </rPh>
    <rPh sb="30" eb="32">
      <t>ニュウリョク</t>
    </rPh>
    <rPh sb="37" eb="39">
      <t>インサツ</t>
    </rPh>
    <rPh sb="47" eb="48">
      <t>ヨウ</t>
    </rPh>
    <rPh sb="48" eb="50">
      <t>インサツ</t>
    </rPh>
    <rPh sb="55" eb="56">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</si>
</sst>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000\-0000"/>
  </numFmts>
  <fonts count="39">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b/>
      <sz val="16"/>
      <color indexed="8"/>
      <name val="ＭＳ Ｐゴシック"/>
      <family val="3"/>
      <charset val="128"/>
    </font>
    <font>
      <sz val="14"/>
      <color indexed="10"/>
      <name val="ＤＨＰ特太ゴシック体"/>
      <family val="3"/>
      <charset val="128"/>
    </font>
    <font>
      <sz val="6"/>
      <name val="ＭＳ Ｐゴシック"/>
      <family val="3"/>
      <charset val="128"/>
    </font>
    <font>
      <b/>
      <sz val="11"/>
      <color indexed="10"/>
      <name val="ＭＳ Ｐゴシック"/>
      <family val="3"/>
      <charset val="128"/>
    </font>
    <font>
      <sz val="16"/>
      <color indexed="8"/>
      <name val="ＭＳ Ｐゴシック"/>
      <family val="3"/>
      <charset val="128"/>
    </font>
    <font>
      <b/>
      <sz val="20"/>
      <color indexed="8"/>
      <name val="ＭＳ Ｐゴシック"/>
      <family val="3"/>
      <charset val="128"/>
    </font>
    <font>
      <u val="double"/>
      <sz val="14"/>
      <color indexed="10"/>
      <name val="ＤＨＰ特太ゴシック体"/>
      <family val="3"/>
      <charset val="128"/>
    </font>
    <font>
      <sz val="14"/>
      <color indexed="10"/>
      <name val="ＤＨＰ特太ゴシック体"/>
      <family val="3"/>
      <charset val="128"/>
    </font>
    <font>
      <sz val="14"/>
      <color indexed="8"/>
      <name val="ＭＳ Ｐゴシック"/>
      <family val="3"/>
      <charset val="128"/>
    </font>
    <font>
      <sz val="6"/>
      <name val="ＭＳ Ｐゴシック"/>
      <family val="3"/>
      <charset val="128"/>
    </font>
    <font>
      <b/>
      <sz val="12"/>
      <color indexed="10"/>
      <name val="ＭＳ Ｐゴシック"/>
      <family val="3"/>
      <charset val="128"/>
    </font>
    <font>
      <b/>
      <u/>
      <sz val="20"/>
      <color indexed="8"/>
      <name val="ＭＳ Ｐゴシック"/>
      <family val="3"/>
      <charset val="128"/>
    </font>
    <font>
      <b/>
      <sz val="9"/>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8"/>
      <color theme="1"/>
      <name val="ＭＳ Ｐゴシック"/>
      <family val="3"/>
      <charset val="128"/>
      <scheme val="minor"/>
    </font>
    <font>
      <b/>
      <sz val="12"/>
      <color rgb="FFFF0000"/>
      <name val="ＭＳ Ｐゴシック"/>
      <family val="3"/>
      <charset val="128"/>
      <scheme val="minor"/>
    </font>
    <font>
      <sz val="9"/>
      <color theme="1"/>
      <name val="ＭＳ Ｐゴシック"/>
      <family val="3"/>
      <charset val="128"/>
      <scheme val="minor"/>
    </font>
    <font>
      <b/>
      <sz val="9"/>
      <color rgb="FFFF0000"/>
      <name val="ＭＳ Ｐゴシック"/>
      <family val="3"/>
      <charset val="128"/>
      <scheme val="minor"/>
    </font>
    <font>
      <sz val="6"/>
      <color theme="1"/>
      <name val="ＭＳ Ｐゴシック"/>
      <family val="3"/>
      <charset val="128"/>
      <scheme val="minor"/>
    </font>
    <font>
      <b/>
      <sz val="9"/>
      <color theme="1"/>
      <name val="ＭＳ Ｐゴシック"/>
      <family val="3"/>
      <charset val="128"/>
      <scheme val="minor"/>
    </font>
    <font>
      <sz val="16"/>
      <color rgb="FFFF0000"/>
      <name val="ＭＳ Ｐゴシック"/>
      <family val="3"/>
      <charset val="128"/>
      <scheme val="minor"/>
    </font>
    <font>
      <b/>
      <sz val="16"/>
      <color rgb="FFFF0000"/>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s>
  <fills count="8">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FF00"/>
        <bgColor indexed="64"/>
      </patternFill>
    </fill>
    <fill>
      <patternFill patternType="solid">
        <fgColor rgb="FFF1FC60"/>
        <bgColor indexed="64"/>
      </patternFill>
    </fill>
    <fill>
      <patternFill patternType="solid">
        <fgColor theme="3" tint="0.79998168889431442"/>
        <bgColor indexed="64"/>
      </patternFill>
    </fill>
    <fill>
      <patternFill patternType="solid">
        <fgColor theme="5" tint="0.79998168889431442"/>
        <bgColor indexed="64"/>
      </patternFill>
    </fill>
  </fills>
  <borders count="83">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ck">
        <color indexed="10"/>
      </top>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hair">
        <color indexed="64"/>
      </left>
      <right style="hair">
        <color indexed="64"/>
      </right>
      <top/>
      <bottom style="hair">
        <color indexed="64"/>
      </bottom>
      <diagonal style="hair">
        <color indexed="64"/>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23" fillId="0" borderId="0">
      <alignment vertical="center"/>
    </xf>
    <xf numFmtId="0" fontId="3" fillId="0" borderId="0"/>
  </cellStyleXfs>
  <cellXfs count="325">
    <xf numFmtId="0" fontId="0" fillId="0" borderId="0" xfId="0">
      <alignment vertical="center"/>
    </xf>
    <xf numFmtId="0" fontId="0" fillId="0" borderId="0" xfId="0" applyBorder="1">
      <alignment vertical="center"/>
    </xf>
    <xf numFmtId="0" fontId="0" fillId="0" borderId="0" xfId="0" applyBorder="1" applyAlignment="1">
      <alignment horizontal="center" vertical="center"/>
    </xf>
    <xf numFmtId="176" fontId="4" fillId="0" borderId="0" xfId="2" applyNumberFormat="1" applyFont="1" applyBorder="1" applyAlignment="1">
      <alignment horizontal="center" vertical="center"/>
    </xf>
    <xf numFmtId="49" fontId="3" fillId="0" borderId="0" xfId="2" applyNumberFormat="1" applyFont="1" applyBorder="1" applyAlignment="1">
      <alignment horizontal="left" vertical="center" shrinkToFit="1"/>
    </xf>
    <xf numFmtId="0" fontId="0" fillId="0" borderId="0" xfId="0" applyAlignment="1">
      <alignment horizontal="center" vertical="center"/>
    </xf>
    <xf numFmtId="0" fontId="0" fillId="0" borderId="1" xfId="0" applyBorder="1" applyAlignment="1">
      <alignment vertical="center" shrinkToFit="1"/>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0" fillId="0" borderId="8" xfId="0" applyBorder="1" applyAlignment="1">
      <alignment vertical="center" shrinkToFit="1"/>
    </xf>
    <xf numFmtId="0" fontId="0" fillId="0" borderId="6" xfId="0" applyBorder="1" applyAlignment="1">
      <alignment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lignment vertical="center"/>
    </xf>
    <xf numFmtId="0" fontId="7" fillId="0" borderId="0" xfId="0" applyFont="1">
      <alignment vertical="center"/>
    </xf>
    <xf numFmtId="0" fontId="9" fillId="0" borderId="0" xfId="0" applyFont="1" applyAlignment="1">
      <alignment horizontal="left" vertical="center"/>
    </xf>
    <xf numFmtId="0" fontId="0" fillId="3" borderId="10" xfId="0" applyFill="1" applyBorder="1">
      <alignment vertical="center"/>
    </xf>
    <xf numFmtId="0" fontId="0" fillId="0" borderId="0" xfId="0" applyAlignment="1">
      <alignment horizontal="right"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2" borderId="12"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0" fillId="0" borderId="4" xfId="0" applyBorder="1">
      <alignment vertical="center"/>
    </xf>
    <xf numFmtId="0" fontId="8" fillId="0" borderId="4" xfId="0" applyFont="1" applyBorder="1" applyAlignment="1">
      <alignment horizontal="center" vertical="center"/>
    </xf>
    <xf numFmtId="0" fontId="0" fillId="0" borderId="3" xfId="0" applyBorder="1">
      <alignment vertical="center"/>
    </xf>
    <xf numFmtId="0" fontId="0" fillId="0" borderId="5" xfId="0" applyBorder="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0" fillId="0" borderId="14" xfId="0" applyBorder="1">
      <alignmen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shrinkToFi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12" fillId="0" borderId="21"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right" vertical="center"/>
    </xf>
    <xf numFmtId="0" fontId="25" fillId="0" borderId="0" xfId="0" applyFont="1" applyAlignment="1">
      <alignment horizontal="center" vertical="center"/>
    </xf>
    <xf numFmtId="0" fontId="0" fillId="0" borderId="22" xfId="0" applyBorder="1">
      <alignment vertical="center"/>
    </xf>
    <xf numFmtId="0" fontId="24" fillId="0" borderId="0" xfId="0" applyFont="1" applyAlignment="1">
      <alignment horizontal="left" vertical="center"/>
    </xf>
    <xf numFmtId="0" fontId="26" fillId="0" borderId="23" xfId="0" applyFont="1" applyBorder="1">
      <alignment vertical="center"/>
    </xf>
    <xf numFmtId="0" fontId="25" fillId="0" borderId="24" xfId="0" applyFont="1" applyBorder="1" applyAlignment="1">
      <alignment horizontal="right" vertical="center"/>
    </xf>
    <xf numFmtId="0" fontId="27" fillId="0" borderId="25" xfId="0" applyFont="1" applyBorder="1" applyAlignment="1">
      <alignment horizontal="right" vertical="center"/>
    </xf>
    <xf numFmtId="0" fontId="27" fillId="0" borderId="26" xfId="0" applyFont="1" applyBorder="1" applyAlignment="1">
      <alignment horizontal="right" vertical="center"/>
    </xf>
    <xf numFmtId="0" fontId="27" fillId="0" borderId="1" xfId="0" applyFont="1" applyBorder="1" applyAlignment="1">
      <alignment horizontal="center" vertical="center"/>
    </xf>
    <xf numFmtId="0" fontId="27" fillId="0" borderId="6" xfId="0" applyFont="1" applyBorder="1" applyAlignment="1">
      <alignment horizontal="center" vertical="center"/>
    </xf>
    <xf numFmtId="0" fontId="28" fillId="0" borderId="0" xfId="0" applyFont="1" applyBorder="1" applyAlignment="1">
      <alignment horizontal="left" vertical="center" wrapText="1"/>
    </xf>
    <xf numFmtId="0" fontId="28" fillId="0" borderId="0" xfId="0" applyFont="1" applyBorder="1" applyAlignment="1">
      <alignment vertical="center" wrapText="1"/>
    </xf>
    <xf numFmtId="0" fontId="0" fillId="0" borderId="0" xfId="0" applyAlignment="1">
      <alignment horizontal="right" vertical="center"/>
    </xf>
    <xf numFmtId="0" fontId="0" fillId="0" borderId="6" xfId="0" applyBorder="1" applyAlignment="1">
      <alignment horizontal="center" vertical="center"/>
    </xf>
    <xf numFmtId="0" fontId="0" fillId="0" borderId="19" xfId="0" applyBorder="1" applyAlignment="1">
      <alignment horizontal="center" vertical="center"/>
    </xf>
    <xf numFmtId="0" fontId="25" fillId="0" borderId="1" xfId="0" applyFont="1" applyFill="1" applyBorder="1">
      <alignment vertical="center"/>
    </xf>
    <xf numFmtId="0" fontId="25" fillId="0" borderId="6" xfId="0" applyFont="1" applyFill="1" applyBorder="1">
      <alignment vertical="center"/>
    </xf>
    <xf numFmtId="0" fontId="24" fillId="0" borderId="0" xfId="0" applyFont="1">
      <alignment vertical="center"/>
    </xf>
    <xf numFmtId="0" fontId="25" fillId="0" borderId="0" xfId="0" applyFont="1">
      <alignment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0" xfId="0" applyFill="1" applyAlignment="1">
      <alignment horizontal="center" vertical="center"/>
    </xf>
    <xf numFmtId="0" fontId="8" fillId="0" borderId="27" xfId="0" applyFont="1" applyFill="1" applyBorder="1" applyAlignment="1">
      <alignment vertical="center"/>
    </xf>
    <xf numFmtId="0" fontId="8" fillId="0" borderId="28" xfId="0" applyFont="1" applyFill="1" applyBorder="1" applyAlignment="1">
      <alignment vertical="center"/>
    </xf>
    <xf numFmtId="0" fontId="17" fillId="0" borderId="27" xfId="0" applyFont="1" applyFill="1" applyBorder="1" applyAlignment="1">
      <alignment horizontal="right" vertical="center"/>
    </xf>
    <xf numFmtId="0" fontId="0" fillId="0" borderId="0" xfId="0" applyBorder="1" applyAlignment="1">
      <alignment horizontal="right" vertical="center"/>
    </xf>
    <xf numFmtId="0" fontId="8" fillId="0" borderId="0" xfId="0" applyFont="1" applyFill="1" applyBorder="1" applyAlignment="1">
      <alignment horizontal="center" vertical="center" shrinkToFit="1"/>
    </xf>
    <xf numFmtId="0" fontId="24" fillId="0" borderId="0" xfId="0" applyFont="1" applyAlignment="1">
      <alignment vertical="top"/>
    </xf>
    <xf numFmtId="0" fontId="25" fillId="4" borderId="2" xfId="0" applyFont="1" applyFill="1" applyBorder="1" applyAlignment="1">
      <alignment horizontal="center" vertical="center"/>
    </xf>
    <xf numFmtId="0" fontId="0" fillId="0" borderId="29" xfId="0" applyBorder="1" applyAlignment="1">
      <alignment horizontal="center" vertical="center"/>
    </xf>
    <xf numFmtId="0" fontId="26" fillId="0" borderId="0" xfId="0" applyFont="1">
      <alignment vertical="center"/>
    </xf>
    <xf numFmtId="0" fontId="28" fillId="0" borderId="0" xfId="0" applyFont="1" applyBorder="1" applyAlignment="1">
      <alignment vertical="top" wrapText="1"/>
    </xf>
    <xf numFmtId="0" fontId="29" fillId="0" borderId="0" xfId="0" applyFont="1" applyAlignment="1">
      <alignment horizontal="center" vertical="center"/>
    </xf>
    <xf numFmtId="0" fontId="0" fillId="5" borderId="6" xfId="0" applyFill="1" applyBorder="1" applyAlignment="1">
      <alignment horizontal="center" vertical="center"/>
    </xf>
    <xf numFmtId="0" fontId="30" fillId="0" borderId="0" xfId="0" applyFont="1">
      <alignment vertical="center"/>
    </xf>
    <xf numFmtId="0" fontId="0" fillId="0" borderId="6" xfId="0" applyFill="1" applyBorder="1" applyAlignment="1">
      <alignment horizontal="center" vertical="center"/>
    </xf>
    <xf numFmtId="49" fontId="3" fillId="0" borderId="0" xfId="2" applyNumberFormat="1" applyFont="1" applyFill="1" applyBorder="1" applyAlignment="1">
      <alignment horizontal="left" vertical="center" shrinkToFit="1"/>
    </xf>
    <xf numFmtId="0" fontId="0" fillId="0" borderId="0" xfId="0" applyFill="1" applyBorder="1">
      <alignment vertical="center"/>
    </xf>
    <xf numFmtId="0" fontId="23" fillId="0" borderId="0" xfId="1"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8" fillId="2" borderId="38" xfId="0" applyFont="1" applyFill="1" applyBorder="1" applyAlignment="1">
      <alignment horizontal="center" vertical="center" shrinkToFit="1"/>
    </xf>
    <xf numFmtId="0" fontId="8" fillId="2" borderId="39"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31" fillId="0" borderId="0" xfId="0" applyFont="1">
      <alignment vertical="center"/>
    </xf>
    <xf numFmtId="0" fontId="32" fillId="0" borderId="0" xfId="0" applyFont="1" applyAlignment="1">
      <alignment horizontal="left" vertical="center" wrapText="1"/>
    </xf>
    <xf numFmtId="0" fontId="29" fillId="0" borderId="0" xfId="0" applyFont="1" applyAlignment="1">
      <alignment horizontal="right" vertical="center"/>
    </xf>
    <xf numFmtId="0" fontId="31" fillId="0" borderId="41" xfId="0" applyFont="1" applyBorder="1" applyAlignment="1">
      <alignment vertical="center"/>
    </xf>
    <xf numFmtId="0" fontId="31" fillId="0" borderId="42" xfId="0" applyFont="1" applyBorder="1" applyAlignment="1">
      <alignment vertical="center"/>
    </xf>
    <xf numFmtId="0" fontId="31" fillId="0" borderId="17" xfId="0" applyFont="1" applyBorder="1" applyAlignment="1">
      <alignment vertical="center"/>
    </xf>
    <xf numFmtId="0" fontId="33" fillId="0" borderId="19" xfId="0" applyFont="1" applyBorder="1" applyAlignment="1">
      <alignment horizontal="center" vertical="center" wrapText="1"/>
    </xf>
    <xf numFmtId="0" fontId="34" fillId="0" borderId="8" xfId="0" applyFont="1" applyBorder="1" applyAlignment="1">
      <alignment horizontal="center" vertical="center" shrinkToFit="1"/>
    </xf>
    <xf numFmtId="0" fontId="8" fillId="0" borderId="15" xfId="0" applyFont="1" applyBorder="1" applyAlignment="1">
      <alignment horizontal="center" vertical="center" shrinkToFit="1"/>
    </xf>
    <xf numFmtId="0" fontId="21" fillId="0" borderId="15" xfId="0" applyFont="1" applyBorder="1" applyAlignment="1">
      <alignment horizontal="center" vertical="center" shrinkToFit="1"/>
    </xf>
    <xf numFmtId="0" fontId="8" fillId="0" borderId="1"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39" xfId="0" applyFont="1" applyBorder="1" applyAlignment="1">
      <alignment horizontal="center" vertical="center" shrinkToFit="1"/>
    </xf>
    <xf numFmtId="0" fontId="8" fillId="0" borderId="6" xfId="0" applyFont="1" applyBorder="1" applyAlignment="1">
      <alignment horizontal="center" vertical="center" shrinkToFit="1"/>
    </xf>
    <xf numFmtId="0" fontId="0" fillId="0" borderId="0" xfId="0" applyAlignment="1">
      <alignment vertical="center" shrinkToFit="1"/>
    </xf>
    <xf numFmtId="0" fontId="0" fillId="0" borderId="43" xfId="0" applyBorder="1" applyAlignment="1">
      <alignment vertical="center" shrinkToFit="1"/>
    </xf>
    <xf numFmtId="0" fontId="0" fillId="0" borderId="0" xfId="0" applyBorder="1" applyAlignment="1">
      <alignment vertical="center" shrinkToFit="1"/>
    </xf>
    <xf numFmtId="0" fontId="0" fillId="4" borderId="43" xfId="0" applyFill="1" applyBorder="1" applyAlignment="1">
      <alignment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7" fillId="0" borderId="0" xfId="0" applyFont="1" applyBorder="1" applyAlignment="1">
      <alignment horizontal="lef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7" borderId="21" xfId="0" applyFill="1" applyBorder="1" applyAlignment="1">
      <alignment horizontal="center" vertical="center"/>
    </xf>
    <xf numFmtId="0" fontId="0" fillId="7" borderId="46" xfId="0" applyFill="1" applyBorder="1" applyAlignment="1">
      <alignment horizontal="center" vertical="center"/>
    </xf>
    <xf numFmtId="0" fontId="0" fillId="7" borderId="44" xfId="0" applyFill="1" applyBorder="1" applyAlignment="1">
      <alignment horizontal="center" vertical="center"/>
    </xf>
    <xf numFmtId="0" fontId="0" fillId="0" borderId="25" xfId="0" applyBorder="1" applyAlignment="1">
      <alignment horizontal="center" vertical="center"/>
    </xf>
    <xf numFmtId="0" fontId="0" fillId="0" borderId="45" xfId="0" applyBorder="1" applyAlignment="1">
      <alignment horizontal="center" vertical="center"/>
    </xf>
    <xf numFmtId="0" fontId="0" fillId="6" borderId="21" xfId="0" applyFill="1" applyBorder="1" applyAlignment="1">
      <alignment horizontal="center" vertical="center"/>
    </xf>
    <xf numFmtId="0" fontId="0" fillId="6" borderId="46" xfId="0" applyFill="1" applyBorder="1" applyAlignment="1">
      <alignment horizontal="center" vertical="center"/>
    </xf>
    <xf numFmtId="0" fontId="0" fillId="6" borderId="44" xfId="0" applyFill="1" applyBorder="1" applyAlignment="1">
      <alignment horizontal="center" vertical="center"/>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9" fillId="0" borderId="0" xfId="0" applyFont="1" applyAlignment="1">
      <alignment horizontal="left" vertical="center"/>
    </xf>
    <xf numFmtId="0" fontId="0" fillId="6" borderId="2" xfId="0" applyFill="1" applyBorder="1" applyAlignment="1">
      <alignment horizontal="center" vertical="center"/>
    </xf>
    <xf numFmtId="0" fontId="0" fillId="6" borderId="8" xfId="0" applyFill="1" applyBorder="1" applyAlignment="1">
      <alignment horizontal="center" vertical="center"/>
    </xf>
    <xf numFmtId="0" fontId="0" fillId="6" borderId="22" xfId="0" applyFill="1"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right" vertical="center"/>
    </xf>
    <xf numFmtId="0" fontId="0" fillId="0" borderId="3" xfId="0" applyBorder="1" applyAlignment="1">
      <alignment horizontal="center" vertical="center" shrinkToFit="1"/>
    </xf>
    <xf numFmtId="0" fontId="0" fillId="0" borderId="12" xfId="0" applyBorder="1" applyAlignment="1">
      <alignment horizontal="center" vertical="center" shrinkToFit="1"/>
    </xf>
    <xf numFmtId="0" fontId="8" fillId="2" borderId="13" xfId="0" applyFont="1" applyFill="1" applyBorder="1" applyAlignment="1">
      <alignment horizontal="center" vertical="center"/>
    </xf>
    <xf numFmtId="0" fontId="8" fillId="2" borderId="28" xfId="0" applyFont="1" applyFill="1" applyBorder="1" applyAlignment="1">
      <alignment horizontal="center" vertical="center"/>
    </xf>
    <xf numFmtId="0" fontId="16" fillId="0" borderId="0" xfId="0" applyFont="1" applyAlignment="1">
      <alignment horizontal="left" vertical="center"/>
    </xf>
    <xf numFmtId="0" fontId="10" fillId="0" borderId="0" xfId="0" applyFont="1" applyAlignment="1">
      <alignment horizontal="left" vertical="center"/>
    </xf>
    <xf numFmtId="0" fontId="0" fillId="0" borderId="25" xfId="0" applyBorder="1" applyAlignment="1">
      <alignment horizontal="right" vertical="center"/>
    </xf>
    <xf numFmtId="0" fontId="0" fillId="0" borderId="45" xfId="0" applyBorder="1" applyAlignment="1">
      <alignment horizontal="right" vertical="center"/>
    </xf>
    <xf numFmtId="0" fontId="0" fillId="0" borderId="25" xfId="0" applyFill="1" applyBorder="1" applyAlignment="1">
      <alignment horizontal="center" vertical="center" shrinkToFit="1"/>
    </xf>
    <xf numFmtId="0" fontId="0" fillId="0" borderId="51" xfId="0" applyFill="1" applyBorder="1" applyAlignment="1">
      <alignment horizontal="center" vertical="center" shrinkToFit="1"/>
    </xf>
    <xf numFmtId="0" fontId="0" fillId="0" borderId="45" xfId="0" applyFill="1" applyBorder="1" applyAlignment="1">
      <alignment horizontal="center" vertical="center" shrinkToFit="1"/>
    </xf>
    <xf numFmtId="0" fontId="25" fillId="4" borderId="25" xfId="0" applyFont="1" applyFill="1" applyBorder="1" applyAlignment="1">
      <alignment horizontal="center" vertical="center" shrinkToFit="1"/>
    </xf>
    <xf numFmtId="0" fontId="25" fillId="4" borderId="51" xfId="0" applyFont="1" applyFill="1" applyBorder="1" applyAlignment="1">
      <alignment horizontal="center" vertical="center" shrinkToFit="1"/>
    </xf>
    <xf numFmtId="0" fontId="25" fillId="4" borderId="45" xfId="0" applyFont="1" applyFill="1" applyBorder="1" applyAlignment="1">
      <alignment horizontal="center" vertical="center" shrinkToFit="1"/>
    </xf>
    <xf numFmtId="0" fontId="0" fillId="0" borderId="2" xfId="0" applyBorder="1" applyAlignment="1">
      <alignment horizontal="right" vertical="center"/>
    </xf>
    <xf numFmtId="0" fontId="0" fillId="0" borderId="9" xfId="0" applyBorder="1" applyAlignment="1">
      <alignment horizontal="right" vertical="center"/>
    </xf>
    <xf numFmtId="0" fontId="7" fillId="0" borderId="22" xfId="0" applyFont="1" applyBorder="1" applyAlignment="1">
      <alignment horizontal="left" vertical="center" shrinkToFit="1"/>
    </xf>
    <xf numFmtId="0" fontId="7" fillId="0" borderId="46" xfId="0" applyFont="1" applyBorder="1" applyAlignment="1">
      <alignment horizontal="left" vertical="center" shrinkToFit="1"/>
    </xf>
    <xf numFmtId="0" fontId="7" fillId="0" borderId="44" xfId="0" applyFont="1" applyBorder="1" applyAlignment="1">
      <alignment horizontal="left" vertical="center" shrinkToFit="1"/>
    </xf>
    <xf numFmtId="0" fontId="0" fillId="7" borderId="2"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0" fillId="0" borderId="21" xfId="0" applyBorder="1" applyAlignment="1">
      <alignment horizontal="center" vertical="center"/>
    </xf>
    <xf numFmtId="0" fontId="0" fillId="0" borderId="50" xfId="0" applyBorder="1" applyAlignment="1">
      <alignment horizontal="center" vertical="center"/>
    </xf>
    <xf numFmtId="0" fontId="8" fillId="2" borderId="25" xfId="0" applyFont="1" applyFill="1" applyBorder="1" applyAlignment="1">
      <alignment horizontal="center" vertical="center" shrinkToFit="1"/>
    </xf>
    <xf numFmtId="0" fontId="8" fillId="2" borderId="51" xfId="0" applyFont="1" applyFill="1" applyBorder="1" applyAlignment="1">
      <alignment horizontal="center" vertical="center" shrinkToFit="1"/>
    </xf>
    <xf numFmtId="0" fontId="8" fillId="2" borderId="45"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52" xfId="0" applyFont="1" applyFill="1" applyBorder="1" applyAlignment="1">
      <alignment horizontal="center" vertical="center" shrinkToFit="1"/>
    </xf>
    <xf numFmtId="0" fontId="0" fillId="0" borderId="22" xfId="0" applyBorder="1" applyAlignment="1">
      <alignment horizontal="center" vertical="center"/>
    </xf>
    <xf numFmtId="0" fontId="0" fillId="0" borderId="8" xfId="0" applyBorder="1" applyAlignment="1">
      <alignment horizontal="center" vertical="center" shrinkToFit="1"/>
    </xf>
    <xf numFmtId="0" fontId="0" fillId="0" borderId="12" xfId="0" applyBorder="1" applyAlignment="1">
      <alignment horizontal="center" vertical="center"/>
    </xf>
    <xf numFmtId="0" fontId="0" fillId="0" borderId="2" xfId="0" applyBorder="1" applyAlignment="1">
      <alignment horizontal="center" vertical="center" shrinkToFit="1"/>
    </xf>
    <xf numFmtId="0" fontId="0" fillId="0" borderId="22" xfId="0" applyBorder="1" applyAlignment="1">
      <alignment horizontal="center" vertical="center" shrinkToFit="1"/>
    </xf>
    <xf numFmtId="0" fontId="8" fillId="2" borderId="1" xfId="0" applyFont="1" applyFill="1" applyBorder="1" applyAlignment="1">
      <alignment horizontal="left" vertical="center"/>
    </xf>
    <xf numFmtId="0" fontId="8" fillId="2" borderId="4" xfId="0" applyFont="1" applyFill="1" applyBorder="1" applyAlignment="1">
      <alignment horizontal="left" vertical="center"/>
    </xf>
    <xf numFmtId="0" fontId="25" fillId="0" borderId="26" xfId="0" applyFont="1" applyBorder="1" applyAlignment="1">
      <alignment horizontal="right" vertical="center"/>
    </xf>
    <xf numFmtId="0" fontId="25" fillId="0" borderId="27" xfId="0" applyFont="1" applyBorder="1" applyAlignment="1">
      <alignment horizontal="right" vertical="center"/>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5" xfId="0" applyBorder="1" applyAlignment="1">
      <alignment horizontal="center" vertical="center" shrinkToFit="1"/>
    </xf>
    <xf numFmtId="0" fontId="0" fillId="0" borderId="13" xfId="0" applyBorder="1" applyAlignment="1">
      <alignment horizontal="center" vertical="center" shrinkToFit="1"/>
    </xf>
    <xf numFmtId="0" fontId="0" fillId="0" borderId="1" xfId="0" applyBorder="1" applyAlignment="1">
      <alignment horizontal="right" vertical="center"/>
    </xf>
    <xf numFmtId="0" fontId="0" fillId="0" borderId="12" xfId="0" applyBorder="1" applyAlignment="1">
      <alignment horizontal="right" vertical="center"/>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8" fillId="2" borderId="8"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0" fillId="0" borderId="9" xfId="0" applyBorder="1" applyAlignment="1">
      <alignment horizontal="center" vertical="center" shrinkToFit="1"/>
    </xf>
    <xf numFmtId="0" fontId="8" fillId="2" borderId="1" xfId="0" applyFont="1" applyFill="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25" fillId="4" borderId="25" xfId="0" applyFont="1" applyFill="1" applyBorder="1" applyAlignment="1">
      <alignment horizontal="center" vertical="center"/>
    </xf>
    <xf numFmtId="0" fontId="25" fillId="4" borderId="45" xfId="0" applyFont="1" applyFill="1" applyBorder="1" applyAlignment="1">
      <alignment horizontal="center" vertical="center"/>
    </xf>
    <xf numFmtId="0" fontId="0" fillId="0" borderId="26" xfId="0" applyBorder="1" applyAlignment="1">
      <alignment horizontal="right" vertical="center"/>
    </xf>
    <xf numFmtId="0" fontId="0" fillId="0" borderId="27" xfId="0" applyBorder="1" applyAlignment="1">
      <alignment horizontal="right" vertical="center"/>
    </xf>
    <xf numFmtId="0" fontId="8" fillId="2" borderId="6" xfId="0" applyFont="1" applyFill="1" applyBorder="1" applyAlignment="1">
      <alignment horizontal="center" vertical="center"/>
    </xf>
    <xf numFmtId="0" fontId="9" fillId="3" borderId="10" xfId="0" applyFont="1" applyFill="1" applyBorder="1" applyAlignment="1">
      <alignment horizontal="center"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0" fillId="0" borderId="22" xfId="0" applyBorder="1" applyAlignment="1">
      <alignment horizontal="left" vertical="center" shrinkToFit="1"/>
    </xf>
    <xf numFmtId="0" fontId="0" fillId="0" borderId="46" xfId="0" applyBorder="1" applyAlignment="1">
      <alignment horizontal="left" vertical="center" shrinkToFit="1"/>
    </xf>
    <xf numFmtId="0" fontId="0" fillId="0" borderId="44" xfId="0" applyBorder="1" applyAlignment="1">
      <alignment horizontal="left" vertical="center" shrinkToFit="1"/>
    </xf>
    <xf numFmtId="0" fontId="0" fillId="0" borderId="44" xfId="0" applyBorder="1" applyAlignment="1">
      <alignment horizontal="center" vertical="center"/>
    </xf>
    <xf numFmtId="0" fontId="25" fillId="0" borderId="25" xfId="0" applyFont="1" applyFill="1" applyBorder="1" applyAlignment="1">
      <alignment horizontal="right" vertical="center"/>
    </xf>
    <xf numFmtId="0" fontId="25" fillId="0" borderId="45" xfId="0" applyFont="1" applyFill="1" applyBorder="1" applyAlignment="1">
      <alignment horizontal="right" vertical="center"/>
    </xf>
    <xf numFmtId="0" fontId="0" fillId="0" borderId="25" xfId="0" applyFill="1" applyBorder="1" applyAlignment="1">
      <alignment horizontal="right" vertical="center"/>
    </xf>
    <xf numFmtId="0" fontId="0" fillId="0" borderId="45" xfId="0" applyFont="1" applyFill="1" applyBorder="1" applyAlignment="1">
      <alignment horizontal="right" vertical="center"/>
    </xf>
    <xf numFmtId="0" fontId="35" fillId="0" borderId="0" xfId="0" applyFont="1" applyAlignment="1">
      <alignment horizontal="center" vertical="center"/>
    </xf>
    <xf numFmtId="0" fontId="30" fillId="0" borderId="0" xfId="0" applyFont="1" applyAlignment="1">
      <alignment horizontal="left" vertical="center"/>
    </xf>
    <xf numFmtId="0" fontId="19" fillId="0" borderId="0" xfId="0" applyFont="1" applyAlignment="1">
      <alignment horizontal="left" vertical="center"/>
    </xf>
    <xf numFmtId="0" fontId="8" fillId="0" borderId="13" xfId="0" applyFont="1" applyFill="1" applyBorder="1" applyAlignment="1">
      <alignment horizontal="right" vertical="center"/>
    </xf>
    <xf numFmtId="0" fontId="8" fillId="0" borderId="27" xfId="0" applyFont="1" applyFill="1" applyBorder="1" applyAlignment="1">
      <alignment horizontal="right" vertical="center"/>
    </xf>
    <xf numFmtId="0" fontId="36" fillId="0" borderId="0" xfId="0" applyFont="1" applyAlignment="1">
      <alignment horizontal="left" vertical="center" wrapText="1"/>
    </xf>
    <xf numFmtId="0" fontId="9" fillId="0" borderId="0" xfId="0" applyFont="1" applyAlignment="1">
      <alignment horizontal="center" vertical="center"/>
    </xf>
    <xf numFmtId="0" fontId="8" fillId="0" borderId="22"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4" xfId="0" applyFont="1" applyFill="1" applyBorder="1" applyAlignment="1">
      <alignment horizontal="center" vertical="center"/>
    </xf>
    <xf numFmtId="0" fontId="0" fillId="0" borderId="28" xfId="0" applyBorder="1" applyAlignment="1">
      <alignment horizontal="center" vertical="center" shrinkToFit="1"/>
    </xf>
    <xf numFmtId="0" fontId="8" fillId="0" borderId="6" xfId="0" applyNumberFormat="1" applyFont="1" applyFill="1" applyBorder="1" applyAlignment="1">
      <alignment horizontal="center" vertical="center"/>
    </xf>
    <xf numFmtId="0" fontId="8" fillId="0" borderId="13" xfId="0" applyNumberFormat="1" applyFont="1" applyFill="1" applyBorder="1" applyAlignment="1">
      <alignment horizontal="center" vertical="center"/>
    </xf>
    <xf numFmtId="0" fontId="8" fillId="0" borderId="7" xfId="0" applyNumberFormat="1" applyFont="1" applyFill="1" applyBorder="1" applyAlignment="1">
      <alignment horizontal="center" vertical="center"/>
    </xf>
    <xf numFmtId="0" fontId="0" fillId="0" borderId="51" xfId="0" applyBorder="1" applyAlignment="1">
      <alignment horizontal="center" vertical="center"/>
    </xf>
    <xf numFmtId="0" fontId="0" fillId="0" borderId="74" xfId="0" applyBorder="1" applyAlignment="1">
      <alignment horizontal="center" vertical="center"/>
    </xf>
    <xf numFmtId="0" fontId="27" fillId="0" borderId="25" xfId="0" applyFont="1" applyBorder="1" applyAlignment="1">
      <alignment horizontal="center" vertical="center" shrinkToFit="1"/>
    </xf>
    <xf numFmtId="0" fontId="27" fillId="0" borderId="74" xfId="0" applyFont="1" applyBorder="1" applyAlignment="1">
      <alignment horizontal="center" vertical="center" shrinkToFit="1"/>
    </xf>
    <xf numFmtId="0" fontId="27" fillId="0" borderId="26" xfId="0" applyFont="1" applyBorder="1" applyAlignment="1">
      <alignment horizontal="center" vertical="center" shrinkToFit="1"/>
    </xf>
    <xf numFmtId="0" fontId="27" fillId="0" borderId="28" xfId="0" applyFont="1" applyBorder="1" applyAlignment="1">
      <alignment horizontal="center" vertical="center" shrinkToFit="1"/>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75" xfId="0" applyFont="1" applyFill="1" applyBorder="1" applyAlignment="1">
      <alignment horizontal="center" vertical="center"/>
    </xf>
    <xf numFmtId="0" fontId="8" fillId="0" borderId="53" xfId="0" applyFont="1" applyBorder="1" applyAlignment="1">
      <alignment horizontal="center" vertical="center"/>
    </xf>
    <xf numFmtId="0" fontId="8" fillId="0" borderId="15" xfId="0" applyFont="1" applyBorder="1" applyAlignment="1">
      <alignment horizontal="center" vertical="center"/>
    </xf>
    <xf numFmtId="0" fontId="31" fillId="0" borderId="53" xfId="0" applyFont="1" applyBorder="1" applyAlignment="1">
      <alignment horizontal="center" vertical="center" wrapText="1"/>
    </xf>
    <xf numFmtId="0" fontId="31" fillId="0" borderId="15" xfId="0" applyFont="1" applyBorder="1" applyAlignment="1">
      <alignment horizontal="center" vertical="center" wrapText="1"/>
    </xf>
    <xf numFmtId="0" fontId="8" fillId="0" borderId="39" xfId="0" applyFont="1" applyBorder="1" applyAlignment="1">
      <alignment horizontal="center" vertical="center"/>
    </xf>
    <xf numFmtId="0" fontId="21" fillId="0" borderId="39" xfId="0" applyFont="1" applyBorder="1" applyAlignment="1">
      <alignment horizontal="center" vertical="center"/>
    </xf>
    <xf numFmtId="0" fontId="21" fillId="0" borderId="15" xfId="0" applyFont="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6" xfId="0" applyBorder="1" applyAlignment="1">
      <alignment horizontal="center" vertical="center"/>
    </xf>
    <xf numFmtId="0" fontId="8" fillId="0" borderId="19" xfId="0" applyFont="1" applyFill="1" applyBorder="1" applyAlignment="1">
      <alignment horizontal="center" vertical="center"/>
    </xf>
    <xf numFmtId="0" fontId="8" fillId="0" borderId="76" xfId="0" applyFont="1" applyFill="1" applyBorder="1" applyAlignment="1">
      <alignment horizontal="center" vertical="center"/>
    </xf>
    <xf numFmtId="0" fontId="8" fillId="0" borderId="20" xfId="0" applyFont="1" applyFill="1" applyBorder="1" applyAlignment="1">
      <alignment horizontal="center" vertical="center"/>
    </xf>
    <xf numFmtId="0" fontId="0" fillId="0" borderId="18"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0" fillId="0" borderId="0" xfId="0" applyFill="1" applyAlignment="1">
      <alignment horizontal="center" vertical="center"/>
    </xf>
    <xf numFmtId="0" fontId="0" fillId="0" borderId="55" xfId="0" applyBorder="1" applyAlignment="1">
      <alignment horizontal="center" vertical="center" shrinkToFit="1"/>
    </xf>
    <xf numFmtId="0" fontId="0" fillId="0" borderId="32" xfId="0" applyBorder="1" applyAlignment="1">
      <alignment horizontal="center" vertical="center" shrinkToFit="1"/>
    </xf>
    <xf numFmtId="0" fontId="0" fillId="0" borderId="63" xfId="0" applyBorder="1" applyAlignment="1">
      <alignment horizontal="center" vertical="center" shrinkToFit="1"/>
    </xf>
    <xf numFmtId="0" fontId="0" fillId="0" borderId="64" xfId="0" applyBorder="1" applyAlignment="1">
      <alignment horizontal="center" vertical="center" shrinkToFit="1"/>
    </xf>
    <xf numFmtId="0" fontId="0" fillId="0" borderId="0" xfId="0" applyAlignment="1">
      <alignment horizontal="left" vertical="center"/>
    </xf>
    <xf numFmtId="0" fontId="25" fillId="0" borderId="0" xfId="0" applyFont="1" applyAlignment="1">
      <alignment horizontal="center" vertical="center"/>
    </xf>
    <xf numFmtId="0" fontId="21" fillId="0" borderId="54" xfId="0" applyFont="1" applyBorder="1" applyAlignment="1">
      <alignment horizontal="center" vertical="center"/>
    </xf>
    <xf numFmtId="0" fontId="8" fillId="0" borderId="54" xfId="0" applyFont="1" applyBorder="1" applyAlignment="1">
      <alignment horizontal="center" vertical="center"/>
    </xf>
    <xf numFmtId="0" fontId="21" fillId="0" borderId="40" xfId="0" applyFont="1" applyBorder="1" applyAlignment="1">
      <alignment horizontal="center" vertical="center"/>
    </xf>
    <xf numFmtId="0" fontId="21" fillId="0" borderId="17" xfId="0" applyFont="1" applyBorder="1" applyAlignment="1">
      <alignment horizontal="center" vertical="center"/>
    </xf>
    <xf numFmtId="0" fontId="21" fillId="0" borderId="23"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60" xfId="0" applyFont="1" applyBorder="1" applyAlignment="1">
      <alignment horizontal="center" vertical="center"/>
    </xf>
    <xf numFmtId="0" fontId="31" fillId="0" borderId="61" xfId="0" applyFont="1" applyBorder="1" applyAlignment="1">
      <alignment horizontal="center" vertical="center"/>
    </xf>
    <xf numFmtId="0" fontId="31" fillId="0" borderId="62" xfId="0" applyFont="1" applyBorder="1" applyAlignment="1">
      <alignment horizontal="center" vertical="center"/>
    </xf>
    <xf numFmtId="0" fontId="31" fillId="0" borderId="57" xfId="0" applyFont="1" applyBorder="1" applyAlignment="1">
      <alignment horizontal="center" vertical="center"/>
    </xf>
    <xf numFmtId="0" fontId="31" fillId="0" borderId="58" xfId="0" applyFont="1" applyBorder="1" applyAlignment="1">
      <alignment horizontal="center" vertical="center"/>
    </xf>
    <xf numFmtId="0" fontId="31" fillId="0" borderId="59" xfId="0" applyFon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shrinkToFit="1"/>
    </xf>
    <xf numFmtId="0" fontId="0" fillId="0" borderId="67" xfId="0" applyBorder="1" applyAlignment="1">
      <alignment horizontal="center" vertical="center" shrinkToFit="1"/>
    </xf>
    <xf numFmtId="0" fontId="0" fillId="0" borderId="56" xfId="0" applyBorder="1" applyAlignment="1">
      <alignment horizontal="center" vertical="center" shrinkToFit="1"/>
    </xf>
    <xf numFmtId="0" fontId="0" fillId="0" borderId="37" xfId="0" applyBorder="1" applyAlignment="1">
      <alignment horizontal="center" vertical="center" shrinkToFit="1"/>
    </xf>
    <xf numFmtId="0" fontId="31" fillId="0" borderId="68" xfId="0" applyFont="1" applyBorder="1" applyAlignment="1">
      <alignment horizontal="center"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28" fillId="0" borderId="0" xfId="0" applyFont="1" applyBorder="1" applyAlignment="1">
      <alignment horizontal="center" vertical="center" wrapText="1"/>
    </xf>
    <xf numFmtId="0" fontId="12" fillId="0" borderId="21" xfId="0" applyFont="1" applyBorder="1" applyAlignment="1">
      <alignment horizontal="center" vertical="center"/>
    </xf>
    <xf numFmtId="0" fontId="12" fillId="0" borderId="50" xfId="0" applyFont="1" applyBorder="1" applyAlignment="1">
      <alignment horizontal="center" vertical="center"/>
    </xf>
    <xf numFmtId="0" fontId="25" fillId="0" borderId="63" xfId="0" applyFont="1" applyBorder="1" applyAlignment="1">
      <alignment horizontal="right" vertical="center"/>
    </xf>
    <xf numFmtId="0" fontId="25" fillId="0" borderId="24" xfId="0" applyFont="1" applyBorder="1" applyAlignment="1">
      <alignment horizontal="right" vertical="center"/>
    </xf>
    <xf numFmtId="0" fontId="25" fillId="0" borderId="64" xfId="0" applyFont="1" applyBorder="1" applyAlignment="1">
      <alignment horizontal="right" vertical="center"/>
    </xf>
    <xf numFmtId="0" fontId="0" fillId="0" borderId="0" xfId="0" applyAlignment="1">
      <alignment horizontal="right" vertical="center"/>
    </xf>
    <xf numFmtId="0" fontId="24" fillId="0" borderId="24" xfId="0" applyFont="1" applyBorder="1" applyAlignment="1">
      <alignment horizontal="center"/>
    </xf>
    <xf numFmtId="0" fontId="8" fillId="0" borderId="76" xfId="0" applyFont="1" applyFill="1" applyBorder="1" applyAlignment="1">
      <alignment horizontal="right" vertical="center"/>
    </xf>
    <xf numFmtId="0" fontId="8" fillId="0" borderId="77" xfId="0" applyFont="1" applyFill="1" applyBorder="1" applyAlignment="1">
      <alignment horizontal="right" vertical="center"/>
    </xf>
    <xf numFmtId="0" fontId="8" fillId="0" borderId="77" xfId="0" applyFont="1" applyFill="1" applyBorder="1" applyAlignment="1">
      <alignment horizontal="left" vertical="center"/>
    </xf>
    <xf numFmtId="0" fontId="8" fillId="0" borderId="78" xfId="0" applyFont="1" applyFill="1" applyBorder="1" applyAlignment="1">
      <alignment horizontal="left" vertical="center"/>
    </xf>
    <xf numFmtId="0" fontId="28" fillId="0" borderId="0" xfId="0" applyFont="1" applyBorder="1" applyAlignment="1">
      <alignment horizontal="left" vertical="top" wrapText="1"/>
    </xf>
    <xf numFmtId="0" fontId="0" fillId="0" borderId="0" xfId="0" applyFont="1" applyAlignment="1">
      <alignment horizontal="left" vertical="center"/>
    </xf>
    <xf numFmtId="0" fontId="37" fillId="0" borderId="0" xfId="0" applyFont="1" applyAlignment="1">
      <alignment horizontal="left" vertical="center"/>
    </xf>
    <xf numFmtId="0" fontId="12" fillId="0" borderId="0" xfId="0" applyFont="1" applyAlignment="1">
      <alignment horizontal="left" vertical="center"/>
    </xf>
    <xf numFmtId="0" fontId="0" fillId="0" borderId="65" xfId="0" applyBorder="1" applyAlignment="1">
      <alignment horizontal="center" vertical="center" shrinkToFit="1"/>
    </xf>
    <xf numFmtId="0" fontId="0" fillId="0" borderId="78" xfId="0" applyBorder="1" applyAlignment="1">
      <alignment horizontal="center" vertical="center" shrinkToFit="1"/>
    </xf>
    <xf numFmtId="0" fontId="38" fillId="0" borderId="79" xfId="0" applyFont="1" applyBorder="1" applyAlignment="1">
      <alignment horizontal="center" vertical="center"/>
    </xf>
    <xf numFmtId="0" fontId="38" fillId="0" borderId="80" xfId="0" applyFont="1"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24" xfId="0" applyBorder="1" applyAlignment="1">
      <alignment horizontal="center" vertical="center" shrinkToFit="1"/>
    </xf>
    <xf numFmtId="0" fontId="0" fillId="0" borderId="0" xfId="0" applyBorder="1" applyAlignment="1">
      <alignment vertical="center" wrapText="1"/>
    </xf>
  </cellXfs>
  <cellStyles count="3">
    <cellStyle name="標準" xfId="0" builtinId="0"/>
    <cellStyle name="標準 3" xfId="1"/>
    <cellStyle name="標準_17年度中学生会員登録用紙"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88900</xdr:colOff>
      <xdr:row>0</xdr:row>
      <xdr:rowOff>25400</xdr:rowOff>
    </xdr:from>
    <xdr:to>
      <xdr:col>24</xdr:col>
      <xdr:colOff>673100</xdr:colOff>
      <xdr:row>2</xdr:row>
      <xdr:rowOff>279400</xdr:rowOff>
    </xdr:to>
    <xdr:sp macro="" textlink="">
      <xdr:nvSpPr>
        <xdr:cNvPr id="2" name="角丸四角形 1"/>
        <xdr:cNvSpPr/>
      </xdr:nvSpPr>
      <xdr:spPr>
        <a:xfrm>
          <a:off x="11874500" y="25400"/>
          <a:ext cx="7442200" cy="7874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lnSpc>
              <a:spcPts val="2200"/>
            </a:lnSpc>
          </a:pPr>
          <a:r>
            <a:rPr kumimoji="1" lang="ja-JP" altLang="en-US" sz="1800" b="1"/>
            <a:t>クラブチームの方はクラブチーム用の申し込み用紙を使っていただいても結構です。（下のタブをクリック）</a:t>
          </a:r>
          <a:endParaRPr kumimoji="1" lang="en-US" altLang="ja-JP" sz="18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381000</xdr:colOff>
      <xdr:row>6</xdr:row>
      <xdr:rowOff>0</xdr:rowOff>
    </xdr:from>
    <xdr:to>
      <xdr:col>25</xdr:col>
      <xdr:colOff>598714</xdr:colOff>
      <xdr:row>10</xdr:row>
      <xdr:rowOff>81644</xdr:rowOff>
    </xdr:to>
    <xdr:sp macro="" textlink="">
      <xdr:nvSpPr>
        <xdr:cNvPr id="4" name="角丸四角形 3"/>
        <xdr:cNvSpPr/>
      </xdr:nvSpPr>
      <xdr:spPr>
        <a:xfrm>
          <a:off x="15321643" y="1605643"/>
          <a:ext cx="5551714" cy="117021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lnSpc>
              <a:spcPts val="2100"/>
            </a:lnSpc>
          </a:pPr>
          <a:r>
            <a:rPr kumimoji="1" lang="ja-JP" altLang="en-US" sz="1800" b="1">
              <a:solidFill>
                <a:sysClr val="windowText" lastClr="000000"/>
              </a:solidFill>
            </a:rPr>
            <a:t>所属校が５校以上の場合はファイルをコピーして作成してください。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88900</xdr:colOff>
      <xdr:row>8</xdr:row>
      <xdr:rowOff>63500</xdr:rowOff>
    </xdr:from>
    <xdr:to>
      <xdr:col>28</xdr:col>
      <xdr:colOff>0</xdr:colOff>
      <xdr:row>22</xdr:row>
      <xdr:rowOff>114300</xdr:rowOff>
    </xdr:to>
    <xdr:sp macro="" textlink="">
      <xdr:nvSpPr>
        <xdr:cNvPr id="2" name="角丸四角形 1"/>
        <xdr:cNvSpPr/>
      </xdr:nvSpPr>
      <xdr:spPr>
        <a:xfrm>
          <a:off x="13182600" y="2400300"/>
          <a:ext cx="5397500" cy="4140200"/>
        </a:xfrm>
        <a:prstGeom prst="roundRect">
          <a:avLst>
            <a:gd name="adj" fmla="val 892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nSpc>
              <a:spcPts val="2000"/>
            </a:lnSpc>
          </a:pPr>
          <a:r>
            <a:rPr lang="en-US" altLang="ja-JP" sz="1600" b="1" baseline="0" smtClean="0">
              <a:solidFill>
                <a:schemeClr val="bg1"/>
              </a:solidFill>
              <a:latin typeface="+mn-lt"/>
              <a:ea typeface="+mn-ea"/>
              <a:cs typeface="+mn-cs"/>
            </a:rPr>
            <a:t>※</a:t>
          </a:r>
          <a:r>
            <a:rPr lang="ja-JP" altLang="en-US" sz="1600" b="1" baseline="0" smtClean="0">
              <a:solidFill>
                <a:schemeClr val="bg1"/>
              </a:solidFill>
              <a:latin typeface="+mn-lt"/>
              <a:ea typeface="+mn-ea"/>
              <a:cs typeface="+mn-cs"/>
            </a:rPr>
            <a:t>所属学校長の許可について</a:t>
          </a:r>
          <a:endParaRPr lang="en-US" altLang="ja-JP" sz="1600" b="1" baseline="0" smtClean="0">
            <a:solidFill>
              <a:schemeClr val="bg1"/>
            </a:solidFill>
            <a:latin typeface="+mn-lt"/>
            <a:ea typeface="+mn-ea"/>
            <a:cs typeface="+mn-cs"/>
          </a:endParaRPr>
        </a:p>
        <a:p>
          <a:pPr>
            <a:lnSpc>
              <a:spcPts val="2000"/>
            </a:lnSpc>
          </a:pPr>
          <a:r>
            <a:rPr lang="ja-JP" altLang="en-US" sz="1600" b="1" baseline="0" smtClean="0">
              <a:solidFill>
                <a:schemeClr val="bg1"/>
              </a:solidFill>
              <a:latin typeface="+mn-lt"/>
              <a:ea typeface="+mn-ea"/>
              <a:cs typeface="+mn-cs"/>
            </a:rPr>
            <a:t>　　クラブチーム（保護者の方）は，所属中学校長に以下のことをお話しください。</a:t>
          </a:r>
        </a:p>
        <a:p>
          <a:pPr>
            <a:lnSpc>
              <a:spcPts val="2000"/>
            </a:lnSpc>
          </a:pPr>
          <a:r>
            <a:rPr lang="ja-JP" altLang="en-US" sz="1600" b="1" baseline="0" smtClean="0">
              <a:solidFill>
                <a:schemeClr val="bg1"/>
              </a:solidFill>
              <a:latin typeface="+mn-lt"/>
              <a:ea typeface="+mn-ea"/>
              <a:cs typeface="+mn-cs"/>
            </a:rPr>
            <a:t>・県協会主催のバドミントン大会に出場する。</a:t>
          </a:r>
        </a:p>
        <a:p>
          <a:pPr>
            <a:lnSpc>
              <a:spcPts val="2000"/>
            </a:lnSpc>
          </a:pPr>
          <a:r>
            <a:rPr lang="ja-JP" altLang="en-US" sz="1600" b="1" baseline="0" smtClean="0">
              <a:solidFill>
                <a:schemeClr val="bg1"/>
              </a:solidFill>
              <a:latin typeface="+mn-lt"/>
              <a:ea typeface="+mn-ea"/>
              <a:cs typeface="+mn-cs"/>
            </a:rPr>
            <a:t>・出場にあたって学校名を使用するので，許可をいただくこと。</a:t>
          </a:r>
        </a:p>
        <a:p>
          <a:pPr>
            <a:lnSpc>
              <a:spcPts val="2000"/>
            </a:lnSpc>
          </a:pPr>
          <a:r>
            <a:rPr lang="ja-JP" altLang="en-US" sz="1600" b="1" baseline="0" smtClean="0">
              <a:solidFill>
                <a:schemeClr val="bg1"/>
              </a:solidFill>
              <a:latin typeface="+mn-lt"/>
              <a:ea typeface="+mn-ea"/>
              <a:cs typeface="+mn-cs"/>
            </a:rPr>
            <a:t>・学校部活動の活動と同様の活動として，大会への参加を認めていただくこと。</a:t>
          </a:r>
        </a:p>
        <a:p>
          <a:pPr>
            <a:lnSpc>
              <a:spcPts val="1900"/>
            </a:lnSpc>
          </a:pPr>
          <a:r>
            <a:rPr lang="ja-JP" altLang="en-US" sz="1600" b="1" baseline="0" smtClean="0">
              <a:solidFill>
                <a:schemeClr val="bg1"/>
              </a:solidFill>
              <a:latin typeface="+mn-lt"/>
              <a:ea typeface="+mn-ea"/>
              <a:cs typeface="+mn-cs"/>
            </a:rPr>
            <a:t>・引率はクラブチーム代表者（または保護者）で行うことを認めていただく。中小体連主催の大会とは異なり，教諭の引率は絶対に必要ではない。学校が認めた者が代表者として引率することを認める。</a:t>
          </a:r>
        </a:p>
        <a:p>
          <a:pPr algn="ctr">
            <a:lnSpc>
              <a:spcPts val="1500"/>
            </a:lnSpc>
          </a:pP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7_&#19968;&#33324;/&#31481;&#20869;&#22317;&#20305;/&#12496;&#12489;&#12511;&#12531;&#12488;&#12531;&#37096;/&#12496;&#12489;&#30476;&#22823;&#20250;/&#31179;&#26032;&#20154;&#25126;/H27&#30476;&#26032;&#20154;&#25126;/&#35201;&#38917;/&#12304;&#30058;&#21495;&#12539;&#23398;&#26657;&#21517;&#12305;H2&#65303;&#31179;&#26032;&#20154;&#22823;&#20250;&#30003;&#367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学校番号一覧"/>
      <sheetName val="12月3，10日申込入力シート"/>
      <sheetName val="県新人大会印刷シート"/>
      <sheetName val="クラブチーム用入力シート"/>
      <sheetName val="クラブチーム用印刷シート"/>
      <sheetName val="（クラブチームのみ）チーム内ランク入力シート"/>
    </sheetNames>
    <sheetDataSet>
      <sheetData sheetId="0"/>
      <sheetData sheetId="1"/>
      <sheetData sheetId="2"/>
      <sheetData sheetId="3">
        <row r="6">
          <cell r="D6" t="e">
            <v>#N/A</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92"/>
  <sheetViews>
    <sheetView workbookViewId="0">
      <selection activeCell="D66" sqref="D66"/>
    </sheetView>
  </sheetViews>
  <sheetFormatPr defaultRowHeight="13.5"/>
  <cols>
    <col min="2" max="2" width="27.5" customWidth="1"/>
    <col min="3" max="3" width="8.5" customWidth="1"/>
    <col min="4" max="4" width="59" customWidth="1"/>
    <col min="5" max="6" width="13.125" customWidth="1"/>
    <col min="7" max="7" width="14.625" customWidth="1"/>
    <col min="8" max="8" width="22.125" customWidth="1"/>
  </cols>
  <sheetData>
    <row r="1" spans="1:8">
      <c r="A1" s="5" t="s">
        <v>140</v>
      </c>
      <c r="B1" s="5" t="s">
        <v>141</v>
      </c>
      <c r="C1" s="2" t="s">
        <v>142</v>
      </c>
      <c r="D1" s="2" t="s">
        <v>143</v>
      </c>
      <c r="E1" s="2" t="s">
        <v>0</v>
      </c>
      <c r="F1" s="2" t="s">
        <v>2</v>
      </c>
      <c r="G1" s="2" t="s">
        <v>4</v>
      </c>
      <c r="H1" s="2" t="s">
        <v>5</v>
      </c>
    </row>
    <row r="2" spans="1:8">
      <c r="A2">
        <v>10</v>
      </c>
      <c r="B2" t="s">
        <v>144</v>
      </c>
      <c r="C2" s="3" t="s">
        <v>83</v>
      </c>
      <c r="D2" s="4" t="s">
        <v>84</v>
      </c>
      <c r="E2" s="1" t="s">
        <v>1</v>
      </c>
      <c r="F2" s="1" t="s">
        <v>3</v>
      </c>
      <c r="G2" s="1"/>
      <c r="H2" s="1" t="s">
        <v>6</v>
      </c>
    </row>
    <row r="3" spans="1:8">
      <c r="A3">
        <v>11</v>
      </c>
      <c r="B3" t="s">
        <v>145</v>
      </c>
      <c r="C3" s="3" t="s">
        <v>7</v>
      </c>
      <c r="D3" s="4" t="s">
        <v>8</v>
      </c>
      <c r="E3" s="1"/>
      <c r="F3" s="1"/>
      <c r="G3" s="1"/>
      <c r="H3" s="1"/>
    </row>
    <row r="4" spans="1:8">
      <c r="A4">
        <v>12</v>
      </c>
      <c r="B4" t="s">
        <v>146</v>
      </c>
      <c r="C4" s="3" t="s">
        <v>9</v>
      </c>
      <c r="D4" s="4" t="s">
        <v>10</v>
      </c>
      <c r="E4" s="1"/>
      <c r="F4" s="1"/>
      <c r="G4" s="1"/>
      <c r="H4" s="1"/>
    </row>
    <row r="5" spans="1:8">
      <c r="A5">
        <v>13</v>
      </c>
      <c r="B5" t="s">
        <v>147</v>
      </c>
      <c r="C5" s="3" t="s">
        <v>11</v>
      </c>
      <c r="D5" s="4" t="s">
        <v>12</v>
      </c>
      <c r="E5" s="1"/>
      <c r="F5" s="1"/>
      <c r="G5" s="1"/>
      <c r="H5" s="1"/>
    </row>
    <row r="6" spans="1:8">
      <c r="A6">
        <v>14</v>
      </c>
      <c r="B6" t="s">
        <v>148</v>
      </c>
      <c r="C6" s="3" t="s">
        <v>19</v>
      </c>
      <c r="D6" s="4" t="s">
        <v>20</v>
      </c>
      <c r="E6" s="1"/>
      <c r="F6" s="1"/>
      <c r="G6" s="1"/>
      <c r="H6" s="1"/>
    </row>
    <row r="7" spans="1:8">
      <c r="A7">
        <v>15</v>
      </c>
      <c r="B7" t="s">
        <v>149</v>
      </c>
      <c r="C7" s="3" t="s">
        <v>13</v>
      </c>
      <c r="D7" s="4" t="s">
        <v>14</v>
      </c>
      <c r="E7" s="1"/>
      <c r="F7" s="1"/>
      <c r="G7" s="1"/>
      <c r="H7" s="1"/>
    </row>
    <row r="8" spans="1:8">
      <c r="A8">
        <v>16</v>
      </c>
      <c r="B8" t="s">
        <v>150</v>
      </c>
      <c r="C8" s="3" t="s">
        <v>15</v>
      </c>
      <c r="D8" s="4" t="s">
        <v>16</v>
      </c>
      <c r="E8" s="1"/>
      <c r="F8" s="1"/>
      <c r="G8" s="1"/>
      <c r="H8" s="1"/>
    </row>
    <row r="9" spans="1:8">
      <c r="A9">
        <v>17</v>
      </c>
      <c r="B9" t="s">
        <v>151</v>
      </c>
      <c r="C9" s="3" t="s">
        <v>17</v>
      </c>
      <c r="D9" s="4" t="s">
        <v>18</v>
      </c>
      <c r="E9" s="1"/>
      <c r="F9" s="1"/>
      <c r="G9" s="1"/>
      <c r="H9" s="1"/>
    </row>
    <row r="10" spans="1:8">
      <c r="A10">
        <v>18</v>
      </c>
      <c r="B10" t="s">
        <v>152</v>
      </c>
      <c r="C10" s="3" t="s">
        <v>21</v>
      </c>
      <c r="D10" s="4" t="s">
        <v>22</v>
      </c>
      <c r="E10" s="1"/>
      <c r="F10" s="1"/>
      <c r="G10" s="1"/>
      <c r="H10" s="1"/>
    </row>
    <row r="11" spans="1:8">
      <c r="A11">
        <v>19</v>
      </c>
      <c r="B11" t="s">
        <v>153</v>
      </c>
      <c r="C11" s="1"/>
      <c r="D11" s="1"/>
      <c r="E11" s="1"/>
      <c r="F11" s="1"/>
      <c r="G11" s="1"/>
      <c r="H11" s="1"/>
    </row>
    <row r="12" spans="1:8">
      <c r="A12">
        <v>20</v>
      </c>
      <c r="B12" t="s">
        <v>154</v>
      </c>
      <c r="C12" s="3" t="s">
        <v>77</v>
      </c>
      <c r="D12" s="4" t="s">
        <v>78</v>
      </c>
      <c r="E12" s="1"/>
      <c r="F12" s="1"/>
      <c r="G12" s="1"/>
      <c r="H12" s="1"/>
    </row>
    <row r="13" spans="1:8">
      <c r="A13">
        <v>21</v>
      </c>
      <c r="C13" s="1"/>
      <c r="D13" s="1"/>
      <c r="E13" s="1"/>
      <c r="F13" s="1"/>
      <c r="G13" s="1"/>
      <c r="H13" s="1"/>
    </row>
    <row r="14" spans="1:8">
      <c r="A14">
        <v>22</v>
      </c>
      <c r="C14" s="1"/>
      <c r="D14" s="1"/>
      <c r="E14" s="1"/>
      <c r="F14" s="1"/>
      <c r="G14" s="1"/>
      <c r="H14" s="1"/>
    </row>
    <row r="15" spans="1:8">
      <c r="A15">
        <v>23</v>
      </c>
      <c r="C15" s="1"/>
      <c r="D15" s="1"/>
      <c r="E15" s="1"/>
      <c r="F15" s="1"/>
      <c r="G15" s="1"/>
      <c r="H15" s="1"/>
    </row>
    <row r="16" spans="1:8">
      <c r="A16">
        <v>24</v>
      </c>
      <c r="C16" s="1"/>
      <c r="D16" s="1"/>
      <c r="E16" s="1"/>
      <c r="F16" s="1"/>
      <c r="G16" s="1"/>
      <c r="H16" s="1"/>
    </row>
    <row r="17" spans="1:8">
      <c r="A17">
        <v>25</v>
      </c>
      <c r="B17" t="s">
        <v>155</v>
      </c>
      <c r="C17" s="1"/>
      <c r="D17" s="1"/>
      <c r="E17" s="1"/>
      <c r="F17" s="1"/>
      <c r="G17" s="1"/>
      <c r="H17" s="1"/>
    </row>
    <row r="18" spans="1:8">
      <c r="A18">
        <v>26</v>
      </c>
      <c r="B18" t="s">
        <v>156</v>
      </c>
      <c r="C18" s="1"/>
      <c r="D18" s="1"/>
      <c r="E18" s="1"/>
      <c r="F18" s="1"/>
      <c r="G18" s="1"/>
      <c r="H18" s="1"/>
    </row>
    <row r="19" spans="1:8">
      <c r="A19">
        <v>27</v>
      </c>
      <c r="B19" t="s">
        <v>157</v>
      </c>
      <c r="C19" s="1"/>
      <c r="D19" s="1" t="s">
        <v>302</v>
      </c>
      <c r="E19" s="1"/>
      <c r="F19" s="1"/>
      <c r="G19" s="1"/>
      <c r="H19" s="1"/>
    </row>
    <row r="20" spans="1:8">
      <c r="A20">
        <v>28</v>
      </c>
      <c r="B20" t="s">
        <v>158</v>
      </c>
      <c r="C20" s="1"/>
      <c r="D20" s="1"/>
      <c r="E20" s="1"/>
      <c r="F20" s="1"/>
      <c r="G20" s="1"/>
      <c r="H20" s="1"/>
    </row>
    <row r="21" spans="1:8">
      <c r="A21">
        <v>29</v>
      </c>
      <c r="B21" t="s">
        <v>159</v>
      </c>
      <c r="C21" s="3" t="s">
        <v>69</v>
      </c>
      <c r="D21" s="4" t="s">
        <v>70</v>
      </c>
      <c r="E21" s="1"/>
      <c r="F21" s="1"/>
      <c r="G21" s="1"/>
      <c r="H21" s="1"/>
    </row>
    <row r="22" spans="1:8">
      <c r="A22">
        <v>30</v>
      </c>
      <c r="B22" t="s">
        <v>160</v>
      </c>
      <c r="C22" s="3" t="s">
        <v>37</v>
      </c>
      <c r="D22" s="4" t="s">
        <v>38</v>
      </c>
      <c r="E22" s="1"/>
      <c r="F22" s="1"/>
      <c r="G22" s="1"/>
      <c r="H22" s="1"/>
    </row>
    <row r="23" spans="1:8">
      <c r="A23">
        <v>31</v>
      </c>
      <c r="B23" t="s">
        <v>161</v>
      </c>
      <c r="C23" s="3" t="s">
        <v>35</v>
      </c>
      <c r="D23" s="4" t="s">
        <v>36</v>
      </c>
      <c r="E23" s="1"/>
      <c r="F23" s="1"/>
      <c r="G23" s="1"/>
      <c r="H23" s="1"/>
    </row>
    <row r="24" spans="1:8">
      <c r="A24">
        <v>32</v>
      </c>
      <c r="B24" t="s">
        <v>162</v>
      </c>
      <c r="C24" s="1"/>
      <c r="D24" s="96" t="s">
        <v>303</v>
      </c>
      <c r="E24" s="1"/>
      <c r="F24" s="1"/>
      <c r="G24" s="1"/>
      <c r="H24" s="1"/>
    </row>
    <row r="25" spans="1:8">
      <c r="A25">
        <v>33</v>
      </c>
      <c r="B25" t="s">
        <v>163</v>
      </c>
      <c r="C25" s="1"/>
      <c r="D25" s="1"/>
      <c r="E25" s="1"/>
      <c r="F25" s="1"/>
      <c r="G25" s="1"/>
      <c r="H25" s="1"/>
    </row>
    <row r="26" spans="1:8">
      <c r="A26">
        <v>34</v>
      </c>
      <c r="B26" t="s">
        <v>164</v>
      </c>
      <c r="C26" s="1"/>
      <c r="D26" s="1"/>
      <c r="E26" s="1"/>
      <c r="F26" s="1"/>
      <c r="G26" s="1"/>
      <c r="H26" s="1"/>
    </row>
    <row r="27" spans="1:8">
      <c r="A27">
        <v>35</v>
      </c>
      <c r="B27" t="s">
        <v>165</v>
      </c>
      <c r="C27" s="3" t="s">
        <v>37</v>
      </c>
      <c r="D27" s="4" t="s">
        <v>39</v>
      </c>
      <c r="E27" s="1"/>
      <c r="F27" s="1"/>
      <c r="G27" s="1"/>
      <c r="H27" s="1"/>
    </row>
    <row r="28" spans="1:8">
      <c r="A28">
        <v>36</v>
      </c>
      <c r="B28" t="s">
        <v>166</v>
      </c>
      <c r="C28" s="3" t="s">
        <v>71</v>
      </c>
      <c r="D28" s="4" t="s">
        <v>72</v>
      </c>
      <c r="E28" s="1"/>
      <c r="F28" s="1"/>
      <c r="G28" s="1"/>
      <c r="H28" s="1"/>
    </row>
    <row r="29" spans="1:8">
      <c r="A29">
        <v>37</v>
      </c>
      <c r="B29" t="s">
        <v>167</v>
      </c>
      <c r="C29" s="3" t="s">
        <v>33</v>
      </c>
      <c r="D29" s="4" t="s">
        <v>34</v>
      </c>
      <c r="E29" s="1"/>
      <c r="F29" s="1"/>
      <c r="G29" s="1"/>
      <c r="H29" s="1"/>
    </row>
    <row r="30" spans="1:8">
      <c r="A30">
        <v>38</v>
      </c>
      <c r="B30" t="s">
        <v>168</v>
      </c>
      <c r="D30" s="96" t="s">
        <v>313</v>
      </c>
      <c r="E30" s="1"/>
      <c r="F30" s="1"/>
      <c r="G30" s="1"/>
      <c r="H30" s="1"/>
    </row>
    <row r="31" spans="1:8">
      <c r="A31">
        <v>39</v>
      </c>
      <c r="B31" t="s">
        <v>304</v>
      </c>
      <c r="D31" s="96" t="s">
        <v>305</v>
      </c>
      <c r="E31" s="1"/>
      <c r="F31" s="1"/>
      <c r="G31" s="1"/>
      <c r="H31" s="1"/>
    </row>
    <row r="32" spans="1:8">
      <c r="A32">
        <v>40</v>
      </c>
      <c r="E32" s="1"/>
      <c r="F32" s="1"/>
      <c r="G32" s="1"/>
      <c r="H32" s="1"/>
    </row>
    <row r="33" spans="1:8">
      <c r="A33">
        <v>41</v>
      </c>
      <c r="E33" s="1"/>
      <c r="F33" s="1"/>
      <c r="G33" s="1"/>
      <c r="H33" s="1"/>
    </row>
    <row r="34" spans="1:8">
      <c r="A34">
        <v>42</v>
      </c>
      <c r="E34" s="1"/>
      <c r="F34" s="1"/>
      <c r="G34" s="1"/>
      <c r="H34" s="1"/>
    </row>
    <row r="35" spans="1:8">
      <c r="A35">
        <v>43</v>
      </c>
      <c r="E35" s="1"/>
      <c r="F35" s="1"/>
      <c r="G35" s="1"/>
      <c r="H35" s="1"/>
    </row>
    <row r="36" spans="1:8">
      <c r="A36">
        <v>44</v>
      </c>
      <c r="B36" t="s">
        <v>312</v>
      </c>
      <c r="E36" s="1"/>
      <c r="F36" s="1"/>
      <c r="G36" s="1"/>
      <c r="H36" s="1"/>
    </row>
    <row r="37" spans="1:8">
      <c r="A37">
        <v>45</v>
      </c>
      <c r="B37" t="s">
        <v>169</v>
      </c>
      <c r="C37" s="3" t="s">
        <v>79</v>
      </c>
      <c r="D37" s="4" t="s">
        <v>80</v>
      </c>
      <c r="E37" s="1"/>
      <c r="F37" s="1"/>
      <c r="G37" s="1"/>
      <c r="H37" s="1"/>
    </row>
    <row r="38" spans="1:8">
      <c r="A38">
        <v>46</v>
      </c>
      <c r="B38" t="s">
        <v>170</v>
      </c>
      <c r="C38" s="3" t="s">
        <v>56</v>
      </c>
      <c r="D38" s="4" t="s">
        <v>60</v>
      </c>
      <c r="E38" s="1"/>
      <c r="F38" s="1"/>
      <c r="G38" s="1"/>
      <c r="H38" s="1"/>
    </row>
    <row r="39" spans="1:8">
      <c r="A39">
        <v>47</v>
      </c>
      <c r="B39" t="s">
        <v>171</v>
      </c>
      <c r="C39" s="3" t="s">
        <v>56</v>
      </c>
      <c r="D39" s="4" t="s">
        <v>57</v>
      </c>
      <c r="E39" s="1"/>
      <c r="F39" s="1"/>
      <c r="G39" s="1"/>
      <c r="H39" s="1"/>
    </row>
    <row r="40" spans="1:8">
      <c r="A40">
        <v>48</v>
      </c>
      <c r="B40" t="s">
        <v>172</v>
      </c>
      <c r="C40" s="3" t="s">
        <v>67</v>
      </c>
      <c r="D40" s="4" t="s">
        <v>68</v>
      </c>
      <c r="E40" s="1"/>
      <c r="F40" s="1"/>
      <c r="G40" s="1"/>
      <c r="H40" s="1"/>
    </row>
    <row r="41" spans="1:8">
      <c r="A41">
        <v>49</v>
      </c>
      <c r="B41" t="s">
        <v>173</v>
      </c>
      <c r="C41" s="3" t="s">
        <v>58</v>
      </c>
      <c r="D41" s="4" t="s">
        <v>59</v>
      </c>
      <c r="E41" s="1"/>
      <c r="F41" s="1"/>
      <c r="G41" s="1"/>
      <c r="H41" s="1"/>
    </row>
    <row r="42" spans="1:8">
      <c r="A42">
        <v>50</v>
      </c>
      <c r="B42" s="1" t="s">
        <v>174</v>
      </c>
      <c r="E42" s="1"/>
      <c r="F42" s="1"/>
      <c r="G42" s="1"/>
      <c r="H42" s="1"/>
    </row>
    <row r="43" spans="1:8">
      <c r="A43">
        <v>51</v>
      </c>
      <c r="B43" s="97" t="s">
        <v>306</v>
      </c>
      <c r="E43" s="1"/>
      <c r="F43" s="1"/>
      <c r="G43" s="1"/>
      <c r="H43" s="1"/>
    </row>
    <row r="44" spans="1:8">
      <c r="A44">
        <v>52</v>
      </c>
      <c r="B44" t="s">
        <v>175</v>
      </c>
      <c r="C44" s="3" t="s">
        <v>61</v>
      </c>
      <c r="D44" s="4" t="s">
        <v>62</v>
      </c>
      <c r="E44" s="1"/>
      <c r="F44" s="1"/>
      <c r="G44" s="1"/>
      <c r="H44" s="1"/>
    </row>
    <row r="45" spans="1:8">
      <c r="A45">
        <v>53</v>
      </c>
      <c r="B45" t="s">
        <v>176</v>
      </c>
      <c r="C45" s="3" t="s">
        <v>63</v>
      </c>
      <c r="D45" s="4" t="s">
        <v>64</v>
      </c>
      <c r="E45" s="1"/>
      <c r="F45" s="1"/>
      <c r="G45" s="1"/>
      <c r="H45" s="1"/>
    </row>
    <row r="46" spans="1:8">
      <c r="A46">
        <v>54</v>
      </c>
      <c r="B46" t="s">
        <v>177</v>
      </c>
      <c r="C46" s="1"/>
      <c r="D46" s="1"/>
      <c r="E46" s="1"/>
      <c r="F46" s="1"/>
      <c r="G46" s="1"/>
      <c r="H46" s="1"/>
    </row>
    <row r="47" spans="1:8">
      <c r="A47">
        <v>55</v>
      </c>
      <c r="B47" t="s">
        <v>178</v>
      </c>
      <c r="C47" s="3" t="s">
        <v>65</v>
      </c>
      <c r="D47" s="4" t="s">
        <v>66</v>
      </c>
      <c r="E47" s="1"/>
      <c r="F47" s="1"/>
      <c r="G47" s="1"/>
      <c r="H47" s="1"/>
    </row>
    <row r="48" spans="1:8">
      <c r="A48">
        <v>56</v>
      </c>
      <c r="B48" t="s">
        <v>179</v>
      </c>
      <c r="C48" s="3" t="s">
        <v>75</v>
      </c>
      <c r="D48" s="4" t="s">
        <v>76</v>
      </c>
      <c r="E48" s="1"/>
      <c r="F48" s="1"/>
      <c r="G48" s="1"/>
      <c r="H48" s="1"/>
    </row>
    <row r="49" spans="1:8">
      <c r="A49">
        <v>57</v>
      </c>
      <c r="B49" t="s">
        <v>180</v>
      </c>
      <c r="C49" s="3" t="s">
        <v>23</v>
      </c>
      <c r="D49" s="4" t="s">
        <v>24</v>
      </c>
      <c r="E49" s="1"/>
      <c r="F49" s="1"/>
      <c r="G49" s="1"/>
      <c r="H49" s="1"/>
    </row>
    <row r="50" spans="1:8">
      <c r="A50">
        <v>58</v>
      </c>
      <c r="B50" t="s">
        <v>181</v>
      </c>
      <c r="E50" s="1"/>
      <c r="F50" s="1"/>
      <c r="G50" s="1"/>
      <c r="H50" s="1"/>
    </row>
    <row r="51" spans="1:8">
      <c r="A51">
        <v>59</v>
      </c>
      <c r="B51" s="1" t="s">
        <v>182</v>
      </c>
      <c r="E51" s="1"/>
      <c r="F51" s="1"/>
      <c r="G51" s="1"/>
      <c r="H51" s="1"/>
    </row>
    <row r="52" spans="1:8">
      <c r="A52">
        <v>60</v>
      </c>
      <c r="E52" s="1"/>
      <c r="F52" s="1"/>
      <c r="G52" s="1"/>
      <c r="H52" s="1"/>
    </row>
    <row r="53" spans="1:8">
      <c r="A53">
        <v>61</v>
      </c>
      <c r="E53" s="1"/>
      <c r="F53" s="1"/>
      <c r="G53" s="1"/>
      <c r="H53" s="1"/>
    </row>
    <row r="54" spans="1:8">
      <c r="A54">
        <v>62</v>
      </c>
      <c r="E54" s="1"/>
      <c r="F54" s="1"/>
      <c r="G54" s="1"/>
      <c r="H54" s="1"/>
    </row>
    <row r="55" spans="1:8">
      <c r="A55">
        <v>63</v>
      </c>
      <c r="B55" t="s">
        <v>314</v>
      </c>
      <c r="D55" t="s">
        <v>315</v>
      </c>
      <c r="E55" s="1"/>
      <c r="F55" s="1"/>
      <c r="G55" s="1"/>
      <c r="H55" s="1"/>
    </row>
    <row r="56" spans="1:8">
      <c r="A56">
        <v>64</v>
      </c>
      <c r="B56" t="s">
        <v>308</v>
      </c>
      <c r="D56" t="s">
        <v>309</v>
      </c>
      <c r="E56" s="1"/>
      <c r="F56" s="1"/>
      <c r="G56" s="1"/>
      <c r="H56" s="1"/>
    </row>
    <row r="57" spans="1:8">
      <c r="A57">
        <v>65</v>
      </c>
      <c r="B57" t="s">
        <v>183</v>
      </c>
      <c r="C57" s="98" t="s">
        <v>320</v>
      </c>
      <c r="D57" s="98" t="s">
        <v>318</v>
      </c>
      <c r="E57" s="1"/>
      <c r="F57" s="1"/>
      <c r="G57" s="1"/>
      <c r="H57" s="1"/>
    </row>
    <row r="58" spans="1:8">
      <c r="A58">
        <v>66</v>
      </c>
      <c r="B58" t="s">
        <v>184</v>
      </c>
      <c r="C58" s="3" t="s">
        <v>27</v>
      </c>
      <c r="D58" s="4" t="s">
        <v>28</v>
      </c>
      <c r="E58" s="1"/>
      <c r="F58" s="1"/>
      <c r="G58" s="1"/>
      <c r="H58" s="1"/>
    </row>
    <row r="59" spans="1:8">
      <c r="A59">
        <v>67</v>
      </c>
      <c r="B59" t="s">
        <v>185</v>
      </c>
      <c r="C59" s="3" t="s">
        <v>29</v>
      </c>
      <c r="D59" s="4" t="s">
        <v>30</v>
      </c>
      <c r="E59" s="1"/>
      <c r="F59" s="1"/>
      <c r="G59" s="1"/>
      <c r="H59" s="1"/>
    </row>
    <row r="60" spans="1:8">
      <c r="A60">
        <v>68</v>
      </c>
      <c r="B60" t="s">
        <v>186</v>
      </c>
      <c r="C60" s="3" t="s">
        <v>25</v>
      </c>
      <c r="D60" s="4" t="s">
        <v>26</v>
      </c>
      <c r="E60" s="1"/>
      <c r="F60" s="1"/>
      <c r="G60" s="1"/>
      <c r="H60" s="1"/>
    </row>
    <row r="61" spans="1:8">
      <c r="A61">
        <v>69</v>
      </c>
      <c r="B61" t="s">
        <v>187</v>
      </c>
      <c r="C61" s="3" t="s">
        <v>73</v>
      </c>
      <c r="D61" s="4" t="s">
        <v>74</v>
      </c>
      <c r="E61" s="1"/>
      <c r="F61" s="1"/>
      <c r="G61" s="1"/>
      <c r="H61" s="1"/>
    </row>
    <row r="62" spans="1:8">
      <c r="A62">
        <v>70</v>
      </c>
      <c r="B62" t="s">
        <v>188</v>
      </c>
      <c r="C62" s="3" t="s">
        <v>236</v>
      </c>
      <c r="D62" s="4" t="s">
        <v>237</v>
      </c>
      <c r="E62" s="1"/>
      <c r="F62" s="1"/>
      <c r="G62" s="1"/>
      <c r="H62" s="1"/>
    </row>
    <row r="63" spans="1:8">
      <c r="A63">
        <v>71</v>
      </c>
      <c r="B63" t="s">
        <v>189</v>
      </c>
      <c r="C63" s="3" t="s">
        <v>31</v>
      </c>
      <c r="D63" s="4" t="s">
        <v>32</v>
      </c>
      <c r="E63" s="1"/>
      <c r="F63" s="1"/>
      <c r="G63" s="1"/>
      <c r="H63" s="1"/>
    </row>
    <row r="64" spans="1:8">
      <c r="A64">
        <v>72</v>
      </c>
      <c r="B64" s="1" t="s">
        <v>190</v>
      </c>
      <c r="C64" s="1"/>
      <c r="D64" s="1"/>
      <c r="E64" s="1"/>
      <c r="F64" s="1"/>
      <c r="G64" s="1"/>
      <c r="H64" s="1"/>
    </row>
    <row r="65" spans="1:8">
      <c r="A65">
        <v>73</v>
      </c>
      <c r="E65" s="1"/>
      <c r="F65" s="1"/>
      <c r="G65" s="1"/>
      <c r="H65" s="1"/>
    </row>
    <row r="66" spans="1:8">
      <c r="A66">
        <v>74</v>
      </c>
      <c r="E66" s="1"/>
      <c r="F66" s="1"/>
      <c r="G66" s="1"/>
      <c r="H66" s="1"/>
    </row>
    <row r="67" spans="1:8">
      <c r="A67">
        <v>75</v>
      </c>
      <c r="B67" t="s">
        <v>191</v>
      </c>
      <c r="C67" s="3" t="s">
        <v>40</v>
      </c>
      <c r="D67" s="4" t="s">
        <v>41</v>
      </c>
      <c r="E67" s="1"/>
      <c r="F67" s="1"/>
      <c r="G67" s="1"/>
      <c r="H67" s="1"/>
    </row>
    <row r="68" spans="1:8">
      <c r="A68">
        <v>76</v>
      </c>
      <c r="B68" t="s">
        <v>192</v>
      </c>
      <c r="C68" s="3" t="s">
        <v>42</v>
      </c>
      <c r="D68" s="4" t="s">
        <v>43</v>
      </c>
      <c r="E68" s="1"/>
      <c r="F68" s="1"/>
      <c r="G68" s="1"/>
      <c r="H68" s="1"/>
    </row>
    <row r="69" spans="1:8">
      <c r="A69">
        <v>77</v>
      </c>
      <c r="B69" t="s">
        <v>193</v>
      </c>
      <c r="C69" s="1"/>
      <c r="D69" t="s">
        <v>317</v>
      </c>
      <c r="E69" s="1"/>
      <c r="F69" s="1"/>
      <c r="G69" s="1"/>
      <c r="H69" s="1"/>
    </row>
    <row r="70" spans="1:8">
      <c r="A70">
        <v>78</v>
      </c>
      <c r="B70" t="s">
        <v>194</v>
      </c>
      <c r="C70" s="3" t="s">
        <v>54</v>
      </c>
      <c r="D70" s="4" t="s">
        <v>55</v>
      </c>
      <c r="E70" s="1"/>
      <c r="F70" s="1"/>
      <c r="G70" s="1"/>
      <c r="H70" s="1"/>
    </row>
    <row r="71" spans="1:8">
      <c r="A71">
        <v>79</v>
      </c>
      <c r="B71" t="s">
        <v>195</v>
      </c>
      <c r="C71" s="3" t="s">
        <v>50</v>
      </c>
      <c r="D71" s="4" t="s">
        <v>51</v>
      </c>
      <c r="E71" s="1"/>
      <c r="F71" s="1"/>
      <c r="G71" s="1"/>
      <c r="H71" s="1"/>
    </row>
    <row r="72" spans="1:8">
      <c r="A72">
        <v>80</v>
      </c>
      <c r="B72" t="s">
        <v>196</v>
      </c>
      <c r="C72" s="3" t="s">
        <v>48</v>
      </c>
      <c r="D72" s="4" t="s">
        <v>49</v>
      </c>
      <c r="E72" s="1"/>
      <c r="F72" s="1"/>
      <c r="G72" s="1"/>
      <c r="H72" s="1"/>
    </row>
    <row r="73" spans="1:8">
      <c r="A73">
        <v>81</v>
      </c>
      <c r="B73" t="s">
        <v>197</v>
      </c>
      <c r="C73" s="3" t="s">
        <v>46</v>
      </c>
      <c r="D73" s="4" t="s">
        <v>47</v>
      </c>
      <c r="E73" s="1"/>
      <c r="F73" s="1"/>
      <c r="G73" s="1"/>
      <c r="H73" s="1"/>
    </row>
    <row r="74" spans="1:8">
      <c r="A74">
        <v>82</v>
      </c>
      <c r="B74" t="s">
        <v>198</v>
      </c>
      <c r="C74" s="3" t="s">
        <v>81</v>
      </c>
      <c r="D74" s="4" t="s">
        <v>82</v>
      </c>
      <c r="E74" s="1"/>
      <c r="F74" s="1"/>
      <c r="G74" s="1"/>
      <c r="H74" s="1"/>
    </row>
    <row r="75" spans="1:8">
      <c r="A75">
        <v>83</v>
      </c>
      <c r="B75" t="s">
        <v>199</v>
      </c>
      <c r="C75" s="3" t="s">
        <v>44</v>
      </c>
      <c r="D75" s="4" t="s">
        <v>45</v>
      </c>
      <c r="E75" s="1"/>
      <c r="F75" s="1"/>
      <c r="G75" s="1"/>
      <c r="H75" s="1"/>
    </row>
    <row r="76" spans="1:8">
      <c r="A76">
        <v>84</v>
      </c>
      <c r="B76" t="s">
        <v>200</v>
      </c>
      <c r="C76" s="3" t="s">
        <v>52</v>
      </c>
      <c r="D76" s="4" t="s">
        <v>53</v>
      </c>
      <c r="E76" s="1"/>
      <c r="F76" s="1"/>
      <c r="G76" s="1"/>
      <c r="H76" s="1"/>
    </row>
    <row r="77" spans="1:8">
      <c r="A77">
        <v>85</v>
      </c>
      <c r="B77" t="s">
        <v>201</v>
      </c>
      <c r="D77" t="s">
        <v>316</v>
      </c>
      <c r="E77" s="1"/>
      <c r="F77" s="1"/>
      <c r="G77" s="1"/>
      <c r="H77" s="1"/>
    </row>
    <row r="78" spans="1:8">
      <c r="A78">
        <v>86</v>
      </c>
      <c r="E78" s="1"/>
      <c r="F78" s="1"/>
      <c r="G78" s="1"/>
      <c r="H78" s="1"/>
    </row>
    <row r="79" spans="1:8">
      <c r="A79">
        <v>87</v>
      </c>
      <c r="E79" s="1"/>
      <c r="F79" s="1"/>
      <c r="G79" s="1"/>
      <c r="H79" s="1"/>
    </row>
    <row r="80" spans="1:8">
      <c r="A80">
        <v>88</v>
      </c>
      <c r="B80" t="s">
        <v>319</v>
      </c>
      <c r="E80" s="1"/>
      <c r="F80" s="1"/>
      <c r="G80" s="1"/>
      <c r="H80" s="1"/>
    </row>
    <row r="81" spans="1:8">
      <c r="A81">
        <v>89</v>
      </c>
      <c r="B81" t="s">
        <v>310</v>
      </c>
      <c r="E81" s="1"/>
      <c r="F81" s="1"/>
      <c r="G81" s="1"/>
      <c r="H81" s="1"/>
    </row>
    <row r="82" spans="1:8">
      <c r="A82">
        <v>90</v>
      </c>
      <c r="B82" t="s">
        <v>307</v>
      </c>
      <c r="E82" s="1"/>
      <c r="F82" s="1"/>
      <c r="G82" s="1"/>
      <c r="H82" s="1"/>
    </row>
    <row r="83" spans="1:8">
      <c r="A83">
        <v>91</v>
      </c>
      <c r="B83" t="s">
        <v>202</v>
      </c>
      <c r="C83" s="3"/>
      <c r="D83" s="4"/>
      <c r="E83" s="1"/>
      <c r="F83" s="1"/>
      <c r="G83" s="1"/>
      <c r="H83" s="1"/>
    </row>
    <row r="84" spans="1:8">
      <c r="A84">
        <v>92</v>
      </c>
      <c r="B84" t="s">
        <v>203</v>
      </c>
      <c r="C84" s="3"/>
      <c r="D84" s="4"/>
      <c r="E84" s="1"/>
      <c r="F84" s="1"/>
      <c r="G84" s="1"/>
      <c r="H84" s="1"/>
    </row>
    <row r="85" spans="1:8">
      <c r="A85">
        <v>93</v>
      </c>
      <c r="B85" t="s">
        <v>204</v>
      </c>
      <c r="C85" s="3"/>
      <c r="D85" s="4"/>
      <c r="E85" s="1"/>
      <c r="F85" s="1"/>
      <c r="G85" s="1"/>
      <c r="H85" s="1"/>
    </row>
    <row r="86" spans="1:8">
      <c r="A86">
        <v>94</v>
      </c>
      <c r="B86" t="s">
        <v>205</v>
      </c>
      <c r="C86" s="3"/>
      <c r="D86" s="4"/>
      <c r="E86" s="1"/>
      <c r="F86" s="1"/>
      <c r="G86" s="1"/>
      <c r="H86" s="1"/>
    </row>
    <row r="87" spans="1:8">
      <c r="A87">
        <v>95</v>
      </c>
      <c r="B87" t="s">
        <v>206</v>
      </c>
      <c r="C87" s="3"/>
      <c r="D87" s="4"/>
      <c r="E87" s="1"/>
      <c r="F87" s="1"/>
      <c r="G87" s="1"/>
      <c r="H87" s="1"/>
    </row>
    <row r="88" spans="1:8">
      <c r="A88">
        <v>96</v>
      </c>
      <c r="B88" t="s">
        <v>207</v>
      </c>
      <c r="C88" s="3"/>
      <c r="D88" s="4"/>
      <c r="E88" s="1"/>
      <c r="F88" s="1"/>
      <c r="G88" s="1"/>
      <c r="H88" s="1"/>
    </row>
    <row r="89" spans="1:8">
      <c r="A89">
        <v>97</v>
      </c>
      <c r="B89" t="s">
        <v>208</v>
      </c>
      <c r="C89" s="3"/>
      <c r="D89" s="4"/>
      <c r="E89" s="1"/>
      <c r="F89" s="1"/>
      <c r="G89" s="1"/>
      <c r="H89" s="1"/>
    </row>
    <row r="90" spans="1:8">
      <c r="A90">
        <v>98</v>
      </c>
      <c r="B90" t="s">
        <v>209</v>
      </c>
      <c r="C90" s="3"/>
      <c r="D90" s="4"/>
      <c r="E90" s="1"/>
      <c r="F90" s="1"/>
      <c r="G90" s="1"/>
      <c r="H90" s="1"/>
    </row>
    <row r="91" spans="1:8">
      <c r="A91">
        <v>99</v>
      </c>
      <c r="B91" t="s">
        <v>311</v>
      </c>
      <c r="C91" s="1"/>
      <c r="D91" s="1"/>
      <c r="E91" s="1"/>
      <c r="F91" s="1"/>
      <c r="G91" s="1"/>
      <c r="H91" s="1"/>
    </row>
    <row r="92" spans="1:8">
      <c r="C92" s="1"/>
      <c r="D92" s="1"/>
      <c r="E92" s="1"/>
      <c r="F92" s="1"/>
      <c r="G92" s="1"/>
      <c r="H92" s="1"/>
    </row>
  </sheetData>
  <phoneticPr fontId="2"/>
  <dataValidations count="2">
    <dataValidation imeMode="hiragana" allowBlank="1" showInputMessage="1" showErrorMessage="1" sqref="D67:D68 D70:D76 D63 D58:D61 D21:D23 D27:D29 D12 D83:D90 D2:D10 D47:D49 D44:D45 D37:D41"/>
    <dataValidation imeMode="off" allowBlank="1" showInputMessage="1" showErrorMessage="1" sqref="C67:C68 C70:C76 C63 C58:C61 C21:C23 C27:C29 C12 C83:C90 C2:C10 C47:C49 C44:C45 C37:C41"/>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T73"/>
  <sheetViews>
    <sheetView tabSelected="1" zoomScale="70" zoomScaleNormal="70" workbookViewId="0">
      <selection activeCell="R22" sqref="R22"/>
    </sheetView>
  </sheetViews>
  <sheetFormatPr defaultRowHeight="13.5"/>
  <cols>
    <col min="1" max="1" width="11.25" customWidth="1"/>
    <col min="2" max="2" width="13.25" customWidth="1"/>
    <col min="3" max="34" width="10" customWidth="1"/>
  </cols>
  <sheetData>
    <row r="1" spans="1:72" ht="26.25" customHeight="1">
      <c r="A1" s="150" t="s">
        <v>369</v>
      </c>
      <c r="B1" s="150"/>
      <c r="C1" s="150"/>
      <c r="D1" s="150"/>
      <c r="E1" s="150"/>
      <c r="F1" s="150"/>
      <c r="G1" s="150"/>
      <c r="H1" s="150"/>
      <c r="I1" s="150"/>
      <c r="J1" s="150"/>
      <c r="K1" s="150"/>
      <c r="L1" s="150"/>
      <c r="M1" s="150"/>
      <c r="N1" s="150"/>
      <c r="O1" s="150"/>
      <c r="P1" s="150"/>
      <c r="Q1" s="150"/>
    </row>
    <row r="2" spans="1:72" ht="15.75" customHeight="1">
      <c r="A2" s="21"/>
      <c r="B2" s="21"/>
      <c r="C2" s="21"/>
      <c r="D2" s="21"/>
      <c r="E2" s="21"/>
      <c r="F2" s="21"/>
      <c r="G2" s="21"/>
      <c r="H2" s="21"/>
      <c r="I2" s="21"/>
      <c r="J2" s="21"/>
      <c r="K2" s="21"/>
    </row>
    <row r="3" spans="1:72" ht="26.25" customHeight="1">
      <c r="A3" s="161" t="s">
        <v>258</v>
      </c>
      <c r="B3" s="162"/>
      <c r="C3" s="162"/>
      <c r="D3" s="162"/>
      <c r="E3" s="162"/>
      <c r="F3" s="162"/>
      <c r="G3" s="162"/>
      <c r="H3" s="162"/>
      <c r="I3" s="162"/>
      <c r="J3" s="162"/>
      <c r="K3" s="162"/>
      <c r="L3" s="162"/>
      <c r="M3" s="162"/>
      <c r="N3" s="162"/>
      <c r="O3" s="162"/>
      <c r="P3" s="162"/>
      <c r="Q3" s="162"/>
      <c r="R3" s="162"/>
      <c r="S3" s="162"/>
      <c r="T3" s="162"/>
    </row>
    <row r="5" spans="1:72" ht="21" customHeight="1">
      <c r="A5" s="171" t="s">
        <v>85</v>
      </c>
      <c r="B5" s="172"/>
      <c r="C5" s="8"/>
      <c r="D5" s="173"/>
      <c r="E5" s="174"/>
      <c r="F5" s="174"/>
      <c r="G5" s="174"/>
      <c r="H5" s="175"/>
      <c r="I5" s="20" t="s">
        <v>257</v>
      </c>
    </row>
    <row r="6" spans="1:72" ht="21" customHeight="1">
      <c r="A6" s="154" t="s">
        <v>260</v>
      </c>
      <c r="B6" s="155"/>
      <c r="C6" s="165" t="e">
        <f>VLOOKUP(C5,学校番号一覧!A2:D100,2,FALSE)</f>
        <v>#N/A</v>
      </c>
      <c r="D6" s="166"/>
      <c r="E6" s="166"/>
      <c r="F6" s="166"/>
      <c r="G6" s="166"/>
      <c r="H6" s="167"/>
      <c r="I6" s="75" t="s">
        <v>256</v>
      </c>
    </row>
    <row r="7" spans="1:72" ht="21" customHeight="1">
      <c r="A7" s="163" t="s">
        <v>259</v>
      </c>
      <c r="B7" s="164"/>
      <c r="C7" s="165" t="e">
        <f>VLOOKUP(C5,学校番号一覧!A2:D100,4,FALSE)</f>
        <v>#N/A</v>
      </c>
      <c r="D7" s="166"/>
      <c r="E7" s="166"/>
      <c r="F7" s="166"/>
      <c r="G7" s="166"/>
      <c r="H7" s="167"/>
      <c r="I7" s="75" t="s">
        <v>261</v>
      </c>
    </row>
    <row r="8" spans="1:72" ht="21" customHeight="1">
      <c r="A8" s="163" t="s">
        <v>262</v>
      </c>
      <c r="B8" s="164"/>
      <c r="C8" s="168"/>
      <c r="D8" s="169"/>
      <c r="E8" s="169"/>
      <c r="F8" s="169"/>
      <c r="G8" s="169"/>
      <c r="H8" s="170"/>
      <c r="I8" s="75"/>
    </row>
    <row r="9" spans="1:72" ht="21" customHeight="1">
      <c r="A9" s="163" t="s">
        <v>265</v>
      </c>
      <c r="B9" s="164"/>
      <c r="C9" s="168"/>
      <c r="D9" s="169"/>
      <c r="E9" s="169"/>
      <c r="F9" s="169"/>
      <c r="G9" s="169"/>
      <c r="H9" s="170"/>
      <c r="I9" s="75" t="s">
        <v>266</v>
      </c>
    </row>
    <row r="10" spans="1:72" ht="21" customHeight="1">
      <c r="A10" s="154" t="s">
        <v>249</v>
      </c>
      <c r="B10" s="155"/>
      <c r="C10" s="181"/>
      <c r="D10" s="182"/>
      <c r="E10" s="182"/>
      <c r="F10" s="182"/>
      <c r="G10" s="182"/>
      <c r="H10" s="183"/>
      <c r="I10" s="20" t="s">
        <v>267</v>
      </c>
    </row>
    <row r="11" spans="1:72" ht="21" customHeight="1">
      <c r="A11" s="138" t="s">
        <v>250</v>
      </c>
      <c r="B11" s="156"/>
      <c r="C11" s="184"/>
      <c r="D11" s="185"/>
      <c r="E11" s="185"/>
      <c r="F11" s="185"/>
      <c r="G11" s="185"/>
      <c r="H11" s="186"/>
      <c r="I11" s="20" t="s">
        <v>268</v>
      </c>
    </row>
    <row r="12" spans="1:72" ht="21" customHeight="1"/>
    <row r="13" spans="1:72" ht="21" customHeight="1">
      <c r="C13" s="20" t="s">
        <v>118</v>
      </c>
      <c r="AO13" s="99"/>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1"/>
    </row>
    <row r="14" spans="1:72" ht="21" customHeight="1">
      <c r="C14" s="20" t="s">
        <v>119</v>
      </c>
      <c r="AO14" s="102"/>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03"/>
    </row>
    <row r="15" spans="1:72" ht="21" customHeight="1">
      <c r="C15" s="20" t="s">
        <v>120</v>
      </c>
      <c r="AO15" s="102"/>
      <c r="AP15" s="1"/>
      <c r="AQ15" s="1"/>
      <c r="AR15" s="1"/>
      <c r="AS15" s="1"/>
      <c r="AT15" s="1"/>
      <c r="AU15" s="1"/>
      <c r="AV15" s="1"/>
      <c r="AW15" s="1"/>
      <c r="AX15" s="1"/>
      <c r="AY15" s="1"/>
      <c r="AZ15" s="1"/>
      <c r="BA15" s="1"/>
      <c r="BB15" s="1"/>
      <c r="BC15" s="1" t="s">
        <v>330</v>
      </c>
      <c r="BD15" s="1"/>
      <c r="BE15" s="1"/>
      <c r="BF15" s="1"/>
      <c r="BG15" s="1"/>
      <c r="BH15" s="1"/>
      <c r="BI15" s="1"/>
      <c r="BJ15" s="1"/>
      <c r="BK15" s="1"/>
      <c r="BL15" s="1"/>
      <c r="BM15" s="1"/>
      <c r="BN15" s="1"/>
      <c r="BO15" s="1"/>
      <c r="BP15" s="1"/>
      <c r="BQ15" s="1"/>
      <c r="BR15" s="1"/>
      <c r="BS15" s="1"/>
      <c r="BT15" s="103"/>
    </row>
    <row r="16" spans="1:72" ht="21" customHeight="1">
      <c r="A16" s="179" t="e">
        <f>C6:C6</f>
        <v>#N/A</v>
      </c>
      <c r="B16" s="227"/>
      <c r="C16" s="145" t="s">
        <v>104</v>
      </c>
      <c r="D16" s="146"/>
      <c r="E16" s="146"/>
      <c r="F16" s="147"/>
      <c r="G16" s="151" t="s">
        <v>105</v>
      </c>
      <c r="H16" s="152"/>
      <c r="I16" s="152"/>
      <c r="J16" s="152"/>
      <c r="K16" s="152"/>
      <c r="L16" s="152"/>
      <c r="M16" s="152"/>
      <c r="N16" s="153"/>
      <c r="O16" s="140" t="s">
        <v>106</v>
      </c>
      <c r="P16" s="141"/>
      <c r="Q16" s="141"/>
      <c r="R16" s="142"/>
      <c r="S16" s="176" t="s">
        <v>107</v>
      </c>
      <c r="T16" s="177"/>
      <c r="U16" s="177"/>
      <c r="V16" s="177"/>
      <c r="W16" s="177"/>
      <c r="X16" s="177"/>
      <c r="Y16" s="177"/>
      <c r="Z16" s="178"/>
      <c r="AO16" s="102"/>
      <c r="AP16" s="1"/>
      <c r="AQ16" s="1"/>
      <c r="AR16" s="1"/>
      <c r="AS16" s="1"/>
      <c r="AT16" s="1"/>
      <c r="AU16" s="1"/>
      <c r="AV16" s="1"/>
      <c r="AW16" s="1"/>
      <c r="AX16" s="1"/>
      <c r="AY16" s="1"/>
      <c r="AZ16" s="1"/>
      <c r="BA16" s="1"/>
      <c r="BB16" s="1"/>
      <c r="BC16" s="1" t="s">
        <v>331</v>
      </c>
      <c r="BD16" s="1"/>
      <c r="BE16" s="1"/>
      <c r="BF16" s="1"/>
      <c r="BG16" s="1"/>
      <c r="BH16" s="1" t="s">
        <v>332</v>
      </c>
      <c r="BI16" s="1"/>
      <c r="BJ16" s="1"/>
      <c r="BK16" s="1"/>
      <c r="BL16" s="1"/>
      <c r="BM16" s="1"/>
      <c r="BN16" s="1"/>
      <c r="BO16" s="1"/>
      <c r="BP16" s="1"/>
      <c r="BQ16" s="1"/>
      <c r="BR16" s="1"/>
      <c r="BS16" s="1"/>
      <c r="BT16" s="103"/>
    </row>
    <row r="17" spans="1:72" s="5" customFormat="1" ht="21" customHeight="1">
      <c r="A17" s="143" t="s">
        <v>272</v>
      </c>
      <c r="B17" s="144"/>
      <c r="C17" s="44" t="s">
        <v>87</v>
      </c>
      <c r="D17" s="45" t="s">
        <v>88</v>
      </c>
      <c r="E17" s="45" t="s">
        <v>89</v>
      </c>
      <c r="F17" s="46" t="s">
        <v>90</v>
      </c>
      <c r="G17" s="137" t="s">
        <v>91</v>
      </c>
      <c r="H17" s="135"/>
      <c r="I17" s="135" t="s">
        <v>92</v>
      </c>
      <c r="J17" s="135"/>
      <c r="K17" s="135" t="s">
        <v>93</v>
      </c>
      <c r="L17" s="135"/>
      <c r="M17" s="135" t="s">
        <v>94</v>
      </c>
      <c r="N17" s="189"/>
      <c r="O17" s="44" t="s">
        <v>96</v>
      </c>
      <c r="P17" s="45" t="s">
        <v>97</v>
      </c>
      <c r="Q17" s="45" t="s">
        <v>98</v>
      </c>
      <c r="R17" s="46" t="s">
        <v>99</v>
      </c>
      <c r="S17" s="137" t="s">
        <v>100</v>
      </c>
      <c r="T17" s="135"/>
      <c r="U17" s="135" t="s">
        <v>101</v>
      </c>
      <c r="V17" s="135"/>
      <c r="W17" s="135" t="s">
        <v>102</v>
      </c>
      <c r="X17" s="135"/>
      <c r="Y17" s="135" t="s">
        <v>103</v>
      </c>
      <c r="Z17" s="136"/>
      <c r="AO17" s="104"/>
      <c r="AP17" s="2" t="s">
        <v>86</v>
      </c>
      <c r="AQ17" s="2" t="s">
        <v>323</v>
      </c>
      <c r="AR17" s="2" t="s">
        <v>322</v>
      </c>
      <c r="AS17" s="2" t="s">
        <v>328</v>
      </c>
      <c r="AT17" s="2" t="s">
        <v>321</v>
      </c>
      <c r="AU17" s="2" t="s">
        <v>324</v>
      </c>
      <c r="AV17" s="2" t="s">
        <v>325</v>
      </c>
      <c r="AW17" s="2" t="s">
        <v>326</v>
      </c>
      <c r="AX17" s="2" t="s">
        <v>327</v>
      </c>
      <c r="AY17" s="2" t="s">
        <v>323</v>
      </c>
      <c r="AZ17" s="2" t="s">
        <v>322</v>
      </c>
      <c r="BA17" s="2" t="s">
        <v>328</v>
      </c>
      <c r="BB17" s="2" t="s">
        <v>321</v>
      </c>
      <c r="BC17" s="2" t="s">
        <v>329</v>
      </c>
      <c r="BD17" s="2" t="s">
        <v>87</v>
      </c>
      <c r="BE17" s="2" t="s">
        <v>88</v>
      </c>
      <c r="BF17" s="2" t="s">
        <v>89</v>
      </c>
      <c r="BG17" s="2" t="s">
        <v>90</v>
      </c>
      <c r="BH17" s="2" t="s">
        <v>91</v>
      </c>
      <c r="BI17" s="2" t="s">
        <v>92</v>
      </c>
      <c r="BJ17" s="2" t="s">
        <v>93</v>
      </c>
      <c r="BK17" s="2" t="s">
        <v>94</v>
      </c>
      <c r="BL17" s="2" t="s">
        <v>96</v>
      </c>
      <c r="BM17" s="2" t="s">
        <v>97</v>
      </c>
      <c r="BN17" s="2" t="s">
        <v>98</v>
      </c>
      <c r="BO17" s="2" t="s">
        <v>99</v>
      </c>
      <c r="BP17" s="2" t="s">
        <v>100</v>
      </c>
      <c r="BQ17" s="2" t="s">
        <v>101</v>
      </c>
      <c r="BR17" s="2" t="s">
        <v>102</v>
      </c>
      <c r="BS17" s="2" t="s">
        <v>103</v>
      </c>
      <c r="BT17" s="105"/>
    </row>
    <row r="18" spans="1:72" ht="21" customHeight="1">
      <c r="A18" s="216"/>
      <c r="B18" s="217"/>
      <c r="C18" s="9"/>
      <c r="D18" s="7"/>
      <c r="E18" s="7"/>
      <c r="F18" s="10"/>
      <c r="G18" s="9"/>
      <c r="H18" s="7"/>
      <c r="I18" s="7"/>
      <c r="J18" s="7"/>
      <c r="K18" s="7"/>
      <c r="L18" s="7"/>
      <c r="M18" s="7"/>
      <c r="N18" s="26"/>
      <c r="O18" s="9"/>
      <c r="P18" s="7"/>
      <c r="Q18" s="7"/>
      <c r="R18" s="10"/>
      <c r="S18" s="9"/>
      <c r="T18" s="7"/>
      <c r="U18" s="7"/>
      <c r="V18" s="7"/>
      <c r="W18" s="7"/>
      <c r="X18" s="7"/>
      <c r="Y18" s="7"/>
      <c r="Z18" s="10"/>
      <c r="AO18" s="102"/>
      <c r="AP18" s="1" t="e">
        <f>C6</f>
        <v>#N/A</v>
      </c>
      <c r="AQ18" s="1">
        <f>F23</f>
        <v>0</v>
      </c>
      <c r="AR18" s="1">
        <f>F25</f>
        <v>0</v>
      </c>
      <c r="AS18" s="1">
        <f>O24</f>
        <v>0</v>
      </c>
      <c r="AT18" s="1">
        <f>AQ18+AR18+AS18</f>
        <v>0</v>
      </c>
      <c r="AU18" s="1">
        <f>C23</f>
        <v>0</v>
      </c>
      <c r="AV18" s="1">
        <f>C24</f>
        <v>0</v>
      </c>
      <c r="AW18" s="1">
        <f>C25</f>
        <v>0</v>
      </c>
      <c r="AX18" s="1">
        <f>C26</f>
        <v>0</v>
      </c>
      <c r="AY18" s="1">
        <f>M24</f>
        <v>0</v>
      </c>
      <c r="AZ18" s="1">
        <f>N24</f>
        <v>0</v>
      </c>
      <c r="BA18" s="1">
        <f>O24</f>
        <v>0</v>
      </c>
      <c r="BB18" s="1">
        <f>Q24</f>
        <v>0</v>
      </c>
      <c r="BC18" s="1" t="str">
        <f>BC15&amp;A18&amp;BC16</f>
        <v>()</v>
      </c>
      <c r="BD18" s="1" t="str">
        <f>C18&amp;BC18&amp;1</f>
        <v>()1</v>
      </c>
      <c r="BE18" s="1" t="str">
        <f>D18&amp;BC18&amp;2</f>
        <v>()2</v>
      </c>
      <c r="BF18" s="1" t="str">
        <f>E18&amp;BC18&amp;3</f>
        <v>()3</v>
      </c>
      <c r="BG18" s="1" t="str">
        <f>F18&amp;BC18&amp;4</f>
        <v>()4</v>
      </c>
      <c r="BH18" s="1" t="str">
        <f>G18&amp;BH16&amp;H18&amp;BC18&amp;1</f>
        <v>･()1</v>
      </c>
      <c r="BI18" s="1" t="str">
        <f>I18&amp;BH16&amp;J18&amp;BC18&amp;2</f>
        <v>･()2</v>
      </c>
      <c r="BJ18" s="1" t="str">
        <f>K18&amp;BH16&amp;L18&amp;BC18&amp;3</f>
        <v>･()3</v>
      </c>
      <c r="BK18" s="1" t="str">
        <f>M18&amp;BH16&amp;N18&amp;BC18&amp;4</f>
        <v>･()4</v>
      </c>
      <c r="BL18" s="1" t="str">
        <f>O18&amp;BC18&amp;1</f>
        <v>()1</v>
      </c>
      <c r="BM18" s="1" t="str">
        <f>P18&amp;BC18&amp;2</f>
        <v>()2</v>
      </c>
      <c r="BN18" s="1" t="str">
        <f>Q18&amp;BC18&amp;3</f>
        <v>()3</v>
      </c>
      <c r="BO18" s="1" t="str">
        <f>R18&amp;BC18&amp;4</f>
        <v>()4</v>
      </c>
      <c r="BP18" s="1" t="str">
        <f>S18&amp;BH16&amp;T18&amp;BC18&amp;1</f>
        <v>･()1</v>
      </c>
      <c r="BQ18" s="1" t="str">
        <f>U18&amp;BH16&amp;V18&amp;BC18&amp;2</f>
        <v>･()2</v>
      </c>
      <c r="BR18" s="1" t="str">
        <f>W18&amp;BH16&amp;X18&amp;BC18&amp;3</f>
        <v>･()3</v>
      </c>
      <c r="BS18" s="1" t="str">
        <f>Y18&amp;BH16&amp;Z18&amp;BC18&amp;4</f>
        <v>･()4</v>
      </c>
      <c r="BT18" s="103"/>
    </row>
    <row r="19" spans="1:72" ht="21" customHeight="1">
      <c r="A19" s="228" t="s">
        <v>334</v>
      </c>
      <c r="B19" s="229"/>
      <c r="C19" s="109"/>
      <c r="D19" s="110"/>
      <c r="E19" s="110"/>
      <c r="F19" s="111"/>
      <c r="G19" s="109"/>
      <c r="H19" s="110"/>
      <c r="I19" s="110"/>
      <c r="J19" s="110"/>
      <c r="K19" s="110"/>
      <c r="L19" s="110"/>
      <c r="M19" s="110"/>
      <c r="N19" s="112"/>
      <c r="O19" s="109"/>
      <c r="P19" s="110"/>
      <c r="Q19" s="110"/>
      <c r="R19" s="111"/>
      <c r="S19" s="109"/>
      <c r="T19" s="110"/>
      <c r="U19" s="110"/>
      <c r="V19" s="110"/>
      <c r="W19" s="110"/>
      <c r="X19" s="110"/>
      <c r="Y19" s="110"/>
      <c r="Z19" s="111"/>
      <c r="AO19" s="102"/>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03"/>
    </row>
    <row r="20" spans="1:72" ht="21" customHeight="1">
      <c r="A20" s="194" t="s">
        <v>95</v>
      </c>
      <c r="B20" s="195"/>
      <c r="C20" s="11"/>
      <c r="D20" s="12"/>
      <c r="E20" s="12"/>
      <c r="F20" s="13"/>
      <c r="G20" s="11"/>
      <c r="H20" s="12"/>
      <c r="I20" s="12"/>
      <c r="J20" s="12"/>
      <c r="K20" s="12"/>
      <c r="L20" s="12"/>
      <c r="M20" s="12"/>
      <c r="N20" s="27"/>
      <c r="O20" s="11"/>
      <c r="P20" s="12"/>
      <c r="Q20" s="12"/>
      <c r="R20" s="13"/>
      <c r="S20" s="11"/>
      <c r="T20" s="12"/>
      <c r="U20" s="12"/>
      <c r="V20" s="12"/>
      <c r="W20" s="12"/>
      <c r="X20" s="12"/>
      <c r="Y20" s="12"/>
      <c r="Z20" s="13"/>
      <c r="AO20" s="102"/>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03"/>
    </row>
    <row r="21" spans="1:72" ht="21" customHeight="1">
      <c r="A21" s="75" t="s">
        <v>273</v>
      </c>
      <c r="B21" s="23"/>
      <c r="N21" s="23"/>
      <c r="AO21" s="102"/>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03"/>
    </row>
    <row r="22" spans="1:72" ht="21" customHeight="1">
      <c r="C22" s="20" t="s">
        <v>121</v>
      </c>
      <c r="F22" s="20"/>
      <c r="O22" s="20"/>
      <c r="AO22" s="106"/>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8"/>
    </row>
    <row r="23" spans="1:72" ht="21" customHeight="1">
      <c r="A23" s="190" t="s">
        <v>108</v>
      </c>
      <c r="B23" s="191"/>
      <c r="C23" s="8"/>
      <c r="D23" s="14" t="s">
        <v>112</v>
      </c>
      <c r="E23" s="188" t="s">
        <v>114</v>
      </c>
      <c r="F23" s="207"/>
      <c r="G23" s="211" t="s">
        <v>112</v>
      </c>
      <c r="K23" s="179"/>
      <c r="L23" s="180"/>
      <c r="M23" s="131" t="s">
        <v>131</v>
      </c>
      <c r="N23" s="131" t="s">
        <v>132</v>
      </c>
      <c r="O23" s="187" t="s">
        <v>130</v>
      </c>
      <c r="P23" s="180"/>
      <c r="Q23" s="132" t="s">
        <v>133</v>
      </c>
    </row>
    <row r="24" spans="1:72" ht="21" customHeight="1">
      <c r="A24" s="157" t="s">
        <v>109</v>
      </c>
      <c r="B24" s="158"/>
      <c r="C24" s="9"/>
      <c r="D24" s="6" t="s">
        <v>113</v>
      </c>
      <c r="E24" s="148"/>
      <c r="F24" s="208"/>
      <c r="G24" s="196"/>
      <c r="H24" s="20" t="s">
        <v>117</v>
      </c>
      <c r="K24" s="138" t="s">
        <v>129</v>
      </c>
      <c r="L24" s="139"/>
      <c r="M24" s="133">
        <f>F23</f>
        <v>0</v>
      </c>
      <c r="N24" s="133">
        <f>F25</f>
        <v>0</v>
      </c>
      <c r="O24" s="159"/>
      <c r="P24" s="160"/>
      <c r="Q24" s="19">
        <f>M24+N24+O24</f>
        <v>0</v>
      </c>
    </row>
    <row r="25" spans="1:72" ht="21" customHeight="1">
      <c r="A25" s="157" t="s">
        <v>110</v>
      </c>
      <c r="B25" s="158"/>
      <c r="C25" s="9"/>
      <c r="D25" s="6" t="s">
        <v>112</v>
      </c>
      <c r="E25" s="148" t="s">
        <v>115</v>
      </c>
      <c r="F25" s="208"/>
      <c r="G25" s="196" t="s">
        <v>112</v>
      </c>
      <c r="H25" s="20"/>
      <c r="K25" s="324"/>
      <c r="L25" s="324"/>
      <c r="M25" s="324"/>
      <c r="N25" s="324"/>
      <c r="O25" s="134" t="s">
        <v>121</v>
      </c>
      <c r="P25" s="134"/>
      <c r="Q25" s="324"/>
    </row>
    <row r="26" spans="1:72" ht="21" customHeight="1">
      <c r="A26" s="198" t="s">
        <v>111</v>
      </c>
      <c r="B26" s="199"/>
      <c r="C26" s="11"/>
      <c r="D26" s="15" t="s">
        <v>113</v>
      </c>
      <c r="E26" s="149"/>
      <c r="F26" s="203"/>
      <c r="G26" s="197"/>
      <c r="H26" s="20" t="s">
        <v>117</v>
      </c>
      <c r="K26" s="324"/>
      <c r="L26" s="324"/>
      <c r="M26" s="324"/>
      <c r="N26" s="324"/>
      <c r="O26" s="134"/>
      <c r="P26" s="134"/>
      <c r="Q26" s="324"/>
    </row>
    <row r="29" spans="1:72">
      <c r="C29" t="s">
        <v>135</v>
      </c>
    </row>
    <row r="30" spans="1:72">
      <c r="B30" s="213" t="s">
        <v>134</v>
      </c>
      <c r="C30" s="205" t="s">
        <v>137</v>
      </c>
      <c r="D30" s="205"/>
      <c r="E30" s="205" t="s">
        <v>136</v>
      </c>
      <c r="F30" s="205"/>
      <c r="G30" s="205"/>
      <c r="H30" s="205"/>
      <c r="I30" s="205"/>
      <c r="J30" s="206"/>
    </row>
    <row r="31" spans="1:72" ht="17.25" customHeight="1">
      <c r="B31" s="214"/>
      <c r="C31" s="212"/>
      <c r="D31" s="212"/>
      <c r="E31" s="192"/>
      <c r="F31" s="192"/>
      <c r="G31" s="192"/>
      <c r="H31" s="192"/>
      <c r="I31" s="192"/>
      <c r="J31" s="193"/>
    </row>
    <row r="32" spans="1:72" ht="17.25" customHeight="1">
      <c r="B32" s="214"/>
      <c r="C32" s="212"/>
      <c r="D32" s="212"/>
      <c r="E32" s="192"/>
      <c r="F32" s="192"/>
      <c r="G32" s="192"/>
      <c r="H32" s="192"/>
      <c r="I32" s="192"/>
      <c r="J32" s="193"/>
    </row>
    <row r="33" spans="1:11" ht="17.25" customHeight="1">
      <c r="B33" s="214"/>
      <c r="C33" s="212"/>
      <c r="D33" s="212"/>
      <c r="E33" s="192"/>
      <c r="F33" s="192"/>
      <c r="G33" s="192"/>
      <c r="H33" s="192"/>
      <c r="I33" s="192"/>
      <c r="J33" s="193"/>
    </row>
    <row r="34" spans="1:11" ht="17.25" customHeight="1">
      <c r="B34" s="214"/>
      <c r="C34" s="212"/>
      <c r="D34" s="212"/>
      <c r="E34" s="192"/>
      <c r="F34" s="192"/>
      <c r="G34" s="192"/>
      <c r="H34" s="192"/>
      <c r="I34" s="192"/>
      <c r="J34" s="193"/>
    </row>
    <row r="35" spans="1:11" ht="17.25" customHeight="1">
      <c r="B35" s="214"/>
      <c r="C35" s="212"/>
      <c r="D35" s="212"/>
      <c r="E35" s="192"/>
      <c r="F35" s="192"/>
      <c r="G35" s="192"/>
      <c r="H35" s="192"/>
      <c r="I35" s="192"/>
      <c r="J35" s="193"/>
    </row>
    <row r="36" spans="1:11" ht="17.25" customHeight="1">
      <c r="B36" s="215"/>
      <c r="C36" s="220"/>
      <c r="D36" s="220"/>
      <c r="E36" s="222"/>
      <c r="F36" s="222"/>
      <c r="G36" s="222"/>
      <c r="H36" s="222"/>
      <c r="I36" s="222"/>
      <c r="J36" s="223"/>
    </row>
    <row r="37" spans="1:11">
      <c r="C37" s="5"/>
      <c r="D37" s="5"/>
    </row>
    <row r="38" spans="1:11">
      <c r="C38" s="5"/>
      <c r="D38" s="5"/>
    </row>
    <row r="39" spans="1:11" ht="14.25" thickBot="1"/>
    <row r="40" spans="1:11" s="22" customFormat="1" ht="19.5" thickTop="1">
      <c r="A40" s="221" t="s">
        <v>128</v>
      </c>
      <c r="B40" s="221"/>
      <c r="C40" s="221"/>
      <c r="D40" s="221"/>
      <c r="E40" s="221"/>
      <c r="F40" s="221"/>
      <c r="G40" s="221"/>
      <c r="H40" s="221"/>
      <c r="I40" s="221"/>
      <c r="J40" s="221"/>
      <c r="K40" s="221"/>
    </row>
    <row r="42" spans="1:11">
      <c r="A42" s="200" t="s">
        <v>85</v>
      </c>
      <c r="B42" s="201"/>
      <c r="C42" s="8">
        <v>12</v>
      </c>
      <c r="D42" s="224"/>
      <c r="E42" s="225"/>
      <c r="F42" s="225"/>
      <c r="G42" s="225"/>
      <c r="H42" s="226"/>
    </row>
    <row r="43" spans="1:11">
      <c r="A43" s="154" t="s">
        <v>260</v>
      </c>
      <c r="B43" s="155"/>
      <c r="C43" s="165" t="s">
        <v>350</v>
      </c>
      <c r="D43" s="166"/>
      <c r="E43" s="166"/>
      <c r="F43" s="166"/>
      <c r="G43" s="166"/>
      <c r="H43" s="167"/>
    </row>
    <row r="44" spans="1:11">
      <c r="A44" s="163" t="s">
        <v>259</v>
      </c>
      <c r="B44" s="164"/>
      <c r="C44" s="165" t="s">
        <v>351</v>
      </c>
      <c r="D44" s="166"/>
      <c r="E44" s="166"/>
      <c r="F44" s="166"/>
      <c r="G44" s="166"/>
      <c r="H44" s="167"/>
    </row>
    <row r="45" spans="1:11">
      <c r="A45" s="163" t="s">
        <v>262</v>
      </c>
      <c r="B45" s="164"/>
      <c r="C45" s="168" t="s">
        <v>352</v>
      </c>
      <c r="D45" s="169"/>
      <c r="E45" s="169"/>
      <c r="F45" s="169"/>
      <c r="G45" s="169"/>
      <c r="H45" s="170"/>
    </row>
    <row r="46" spans="1:11">
      <c r="A46" s="163" t="s">
        <v>265</v>
      </c>
      <c r="B46" s="164"/>
      <c r="C46" s="168" t="s">
        <v>274</v>
      </c>
      <c r="D46" s="169"/>
      <c r="E46" s="169"/>
      <c r="F46" s="169"/>
      <c r="G46" s="169"/>
      <c r="H46" s="170"/>
    </row>
    <row r="47" spans="1:11">
      <c r="A47" s="200" t="s">
        <v>249</v>
      </c>
      <c r="B47" s="201"/>
      <c r="C47" s="209" t="s">
        <v>352</v>
      </c>
      <c r="D47" s="208"/>
      <c r="E47" s="208"/>
      <c r="F47" s="208"/>
      <c r="G47" s="208"/>
      <c r="H47" s="210"/>
    </row>
    <row r="48" spans="1:11">
      <c r="A48" s="200" t="s">
        <v>250</v>
      </c>
      <c r="B48" s="201"/>
      <c r="C48" s="202" t="s">
        <v>352</v>
      </c>
      <c r="D48" s="203"/>
      <c r="E48" s="203"/>
      <c r="F48" s="203"/>
      <c r="G48" s="203"/>
      <c r="H48" s="204"/>
    </row>
    <row r="50" spans="1:26">
      <c r="C50" t="s">
        <v>118</v>
      </c>
    </row>
    <row r="51" spans="1:26">
      <c r="C51" t="s">
        <v>119</v>
      </c>
    </row>
    <row r="52" spans="1:26">
      <c r="C52" t="s">
        <v>120</v>
      </c>
    </row>
    <row r="53" spans="1:26">
      <c r="A53" s="179" t="s">
        <v>333</v>
      </c>
      <c r="B53" s="227"/>
      <c r="C53" s="145" t="s">
        <v>104</v>
      </c>
      <c r="D53" s="146"/>
      <c r="E53" s="146"/>
      <c r="F53" s="147"/>
      <c r="G53" s="151" t="s">
        <v>105</v>
      </c>
      <c r="H53" s="152"/>
      <c r="I53" s="152"/>
      <c r="J53" s="152"/>
      <c r="K53" s="152"/>
      <c r="L53" s="152"/>
      <c r="M53" s="152"/>
      <c r="N53" s="153"/>
      <c r="O53" s="140" t="s">
        <v>106</v>
      </c>
      <c r="P53" s="141"/>
      <c r="Q53" s="141"/>
      <c r="R53" s="142"/>
      <c r="S53" s="176" t="s">
        <v>107</v>
      </c>
      <c r="T53" s="177"/>
      <c r="U53" s="177"/>
      <c r="V53" s="177"/>
      <c r="W53" s="177"/>
      <c r="X53" s="177"/>
      <c r="Y53" s="177"/>
      <c r="Z53" s="178"/>
    </row>
    <row r="54" spans="1:26">
      <c r="A54" s="143" t="s">
        <v>272</v>
      </c>
      <c r="B54" s="144"/>
      <c r="C54" s="44" t="s">
        <v>87</v>
      </c>
      <c r="D54" s="45" t="s">
        <v>88</v>
      </c>
      <c r="E54" s="45" t="s">
        <v>89</v>
      </c>
      <c r="F54" s="46" t="s">
        <v>90</v>
      </c>
      <c r="G54" s="137" t="s">
        <v>91</v>
      </c>
      <c r="H54" s="135"/>
      <c r="I54" s="135" t="s">
        <v>92</v>
      </c>
      <c r="J54" s="135"/>
      <c r="K54" s="135" t="s">
        <v>93</v>
      </c>
      <c r="L54" s="135"/>
      <c r="M54" s="135" t="s">
        <v>94</v>
      </c>
      <c r="N54" s="189"/>
      <c r="O54" s="44" t="s">
        <v>96</v>
      </c>
      <c r="P54" s="45" t="s">
        <v>97</v>
      </c>
      <c r="Q54" s="45" t="s">
        <v>98</v>
      </c>
      <c r="R54" s="46" t="s">
        <v>99</v>
      </c>
      <c r="S54" s="137" t="s">
        <v>100</v>
      </c>
      <c r="T54" s="135"/>
      <c r="U54" s="135" t="s">
        <v>101</v>
      </c>
      <c r="V54" s="135"/>
      <c r="W54" s="135" t="s">
        <v>102</v>
      </c>
      <c r="X54" s="135"/>
      <c r="Y54" s="135" t="s">
        <v>103</v>
      </c>
      <c r="Z54" s="136"/>
    </row>
    <row r="55" spans="1:26">
      <c r="A55" s="216" t="s">
        <v>116</v>
      </c>
      <c r="B55" s="217"/>
      <c r="C55" s="9" t="s">
        <v>122</v>
      </c>
      <c r="D55" s="7" t="s">
        <v>238</v>
      </c>
      <c r="E55" s="7" t="s">
        <v>239</v>
      </c>
      <c r="F55" s="10" t="s">
        <v>240</v>
      </c>
      <c r="G55" s="9" t="s">
        <v>122</v>
      </c>
      <c r="H55" s="7" t="s">
        <v>238</v>
      </c>
      <c r="I55" s="7" t="s">
        <v>239</v>
      </c>
      <c r="J55" s="7" t="s">
        <v>123</v>
      </c>
      <c r="K55" s="7"/>
      <c r="L55" s="7"/>
      <c r="M55" s="7"/>
      <c r="N55" s="26"/>
      <c r="O55" s="9" t="s">
        <v>241</v>
      </c>
      <c r="P55" s="7" t="s">
        <v>242</v>
      </c>
      <c r="Q55" s="7" t="s">
        <v>243</v>
      </c>
      <c r="R55" s="10"/>
      <c r="S55" s="9" t="s">
        <v>125</v>
      </c>
      <c r="T55" s="7" t="s">
        <v>126</v>
      </c>
      <c r="U55" s="7" t="s">
        <v>124</v>
      </c>
      <c r="V55" s="7" t="s">
        <v>127</v>
      </c>
      <c r="W55" s="7"/>
      <c r="X55" s="7"/>
      <c r="Y55" s="7"/>
      <c r="Z55" s="10"/>
    </row>
    <row r="56" spans="1:26">
      <c r="A56" s="230" t="s">
        <v>334</v>
      </c>
      <c r="B56" s="231"/>
      <c r="C56" s="109" t="s">
        <v>335</v>
      </c>
      <c r="D56" s="110" t="s">
        <v>336</v>
      </c>
      <c r="E56" s="110" t="s">
        <v>337</v>
      </c>
      <c r="F56" s="111" t="s">
        <v>338</v>
      </c>
      <c r="G56" s="109" t="s">
        <v>335</v>
      </c>
      <c r="H56" s="110" t="s">
        <v>336</v>
      </c>
      <c r="I56" s="110" t="s">
        <v>337</v>
      </c>
      <c r="J56" s="110" t="s">
        <v>339</v>
      </c>
      <c r="K56" s="110"/>
      <c r="L56" s="110"/>
      <c r="M56" s="110"/>
      <c r="N56" s="112"/>
      <c r="O56" s="109" t="s">
        <v>340</v>
      </c>
      <c r="P56" s="110" t="s">
        <v>341</v>
      </c>
      <c r="Q56" s="110" t="s">
        <v>342</v>
      </c>
      <c r="R56" s="111"/>
      <c r="S56" s="109" t="s">
        <v>343</v>
      </c>
      <c r="T56" s="110" t="s">
        <v>344</v>
      </c>
      <c r="U56" s="110" t="s">
        <v>345</v>
      </c>
      <c r="V56" s="110" t="s">
        <v>346</v>
      </c>
      <c r="W56" s="110"/>
      <c r="X56" s="110"/>
      <c r="Y56" s="110"/>
      <c r="Z56" s="111"/>
    </row>
    <row r="57" spans="1:26">
      <c r="A57" s="218" t="s">
        <v>95</v>
      </c>
      <c r="B57" s="219"/>
      <c r="C57" s="11">
        <v>3</v>
      </c>
      <c r="D57" s="12">
        <v>3</v>
      </c>
      <c r="E57" s="12">
        <v>2</v>
      </c>
      <c r="F57" s="13">
        <v>2</v>
      </c>
      <c r="G57" s="11">
        <v>3</v>
      </c>
      <c r="H57" s="12">
        <v>3</v>
      </c>
      <c r="I57" s="12">
        <v>2</v>
      </c>
      <c r="J57" s="12">
        <v>2</v>
      </c>
      <c r="K57" s="12"/>
      <c r="L57" s="12"/>
      <c r="M57" s="12"/>
      <c r="N57" s="27"/>
      <c r="O57" s="11">
        <v>2</v>
      </c>
      <c r="P57" s="12">
        <v>2</v>
      </c>
      <c r="Q57" s="12">
        <v>2</v>
      </c>
      <c r="R57" s="13"/>
      <c r="S57" s="11">
        <v>3</v>
      </c>
      <c r="T57" s="12">
        <v>2</v>
      </c>
      <c r="U57" s="12">
        <v>3</v>
      </c>
      <c r="V57" s="12">
        <v>2</v>
      </c>
      <c r="W57" s="12"/>
      <c r="X57" s="12"/>
      <c r="Y57" s="12"/>
      <c r="Z57" s="13"/>
    </row>
    <row r="58" spans="1:26">
      <c r="B58" s="23"/>
      <c r="N58" s="23"/>
    </row>
    <row r="59" spans="1:26">
      <c r="C59" t="s">
        <v>121</v>
      </c>
    </row>
    <row r="60" spans="1:26">
      <c r="A60" s="148" t="s">
        <v>108</v>
      </c>
      <c r="B60" s="158"/>
      <c r="C60" s="8">
        <v>4</v>
      </c>
      <c r="D60" s="14" t="s">
        <v>112</v>
      </c>
      <c r="E60" s="188" t="s">
        <v>114</v>
      </c>
      <c r="F60" s="207">
        <v>5</v>
      </c>
      <c r="G60" s="211" t="s">
        <v>112</v>
      </c>
      <c r="K60" s="179"/>
      <c r="L60" s="180"/>
      <c r="M60" s="16" t="s">
        <v>131</v>
      </c>
      <c r="N60" s="16" t="s">
        <v>132</v>
      </c>
      <c r="O60" s="187" t="s">
        <v>130</v>
      </c>
      <c r="P60" s="180"/>
      <c r="Q60" s="17" t="s">
        <v>133</v>
      </c>
    </row>
    <row r="61" spans="1:26">
      <c r="A61" s="148" t="s">
        <v>109</v>
      </c>
      <c r="B61" s="158"/>
      <c r="C61" s="9">
        <v>2</v>
      </c>
      <c r="D61" s="6" t="s">
        <v>113</v>
      </c>
      <c r="E61" s="148"/>
      <c r="F61" s="208"/>
      <c r="G61" s="196"/>
      <c r="H61" t="s">
        <v>117</v>
      </c>
      <c r="K61" s="138" t="s">
        <v>129</v>
      </c>
      <c r="L61" s="139"/>
      <c r="M61" s="18">
        <v>5</v>
      </c>
      <c r="N61" s="18">
        <v>7</v>
      </c>
      <c r="O61" s="159">
        <v>2</v>
      </c>
      <c r="P61" s="160"/>
      <c r="Q61" s="19">
        <v>14</v>
      </c>
    </row>
    <row r="62" spans="1:26">
      <c r="A62" s="148" t="s">
        <v>110</v>
      </c>
      <c r="B62" s="158"/>
      <c r="C62" s="9">
        <v>3</v>
      </c>
      <c r="D62" s="6" t="s">
        <v>112</v>
      </c>
      <c r="E62" s="148" t="s">
        <v>115</v>
      </c>
      <c r="F62" s="208">
        <v>7</v>
      </c>
      <c r="G62" s="196" t="s">
        <v>112</v>
      </c>
    </row>
    <row r="63" spans="1:26">
      <c r="A63" s="148" t="s">
        <v>111</v>
      </c>
      <c r="B63" s="158"/>
      <c r="C63" s="11">
        <v>2</v>
      </c>
      <c r="D63" s="15" t="s">
        <v>113</v>
      </c>
      <c r="E63" s="149"/>
      <c r="F63" s="203"/>
      <c r="G63" s="197"/>
      <c r="H63" t="s">
        <v>117</v>
      </c>
    </row>
    <row r="66" spans="2:10">
      <c r="C66" t="s">
        <v>135</v>
      </c>
    </row>
    <row r="67" spans="2:10">
      <c r="B67" s="213" t="s">
        <v>134</v>
      </c>
      <c r="C67" s="205" t="s">
        <v>137</v>
      </c>
      <c r="D67" s="205"/>
      <c r="E67" s="205" t="s">
        <v>136</v>
      </c>
      <c r="F67" s="205"/>
      <c r="G67" s="205"/>
      <c r="H67" s="205"/>
      <c r="I67" s="205"/>
      <c r="J67" s="206"/>
    </row>
    <row r="68" spans="2:10">
      <c r="B68" s="214"/>
      <c r="C68" s="212" t="s">
        <v>122</v>
      </c>
      <c r="D68" s="212"/>
      <c r="E68" s="192" t="s">
        <v>244</v>
      </c>
      <c r="F68" s="192"/>
      <c r="G68" s="192"/>
      <c r="H68" s="192"/>
      <c r="I68" s="192"/>
      <c r="J68" s="193"/>
    </row>
    <row r="69" spans="2:10">
      <c r="B69" s="214"/>
      <c r="C69" s="212" t="s">
        <v>138</v>
      </c>
      <c r="D69" s="212"/>
      <c r="E69" s="192" t="s">
        <v>139</v>
      </c>
      <c r="F69" s="192"/>
      <c r="G69" s="192"/>
      <c r="H69" s="192"/>
      <c r="I69" s="192"/>
      <c r="J69" s="193"/>
    </row>
    <row r="70" spans="2:10">
      <c r="B70" s="214"/>
      <c r="C70" s="212"/>
      <c r="D70" s="212"/>
      <c r="E70" s="192"/>
      <c r="F70" s="192"/>
      <c r="G70" s="192"/>
      <c r="H70" s="192"/>
      <c r="I70" s="192"/>
      <c r="J70" s="193"/>
    </row>
    <row r="71" spans="2:10">
      <c r="B71" s="214"/>
      <c r="C71" s="212"/>
      <c r="D71" s="212"/>
      <c r="E71" s="192"/>
      <c r="F71" s="192"/>
      <c r="G71" s="192"/>
      <c r="H71" s="192"/>
      <c r="I71" s="192"/>
      <c r="J71" s="193"/>
    </row>
    <row r="72" spans="2:10">
      <c r="B72" s="214"/>
      <c r="C72" s="212"/>
      <c r="D72" s="212"/>
      <c r="E72" s="192"/>
      <c r="F72" s="192"/>
      <c r="G72" s="192"/>
      <c r="H72" s="192"/>
      <c r="I72" s="192"/>
      <c r="J72" s="193"/>
    </row>
    <row r="73" spans="2:10">
      <c r="B73" s="215"/>
      <c r="C73" s="220"/>
      <c r="D73" s="220"/>
      <c r="E73" s="222"/>
      <c r="F73" s="222"/>
      <c r="G73" s="222"/>
      <c r="H73" s="222"/>
      <c r="I73" s="222"/>
      <c r="J73" s="223"/>
    </row>
  </sheetData>
  <mergeCells count="124">
    <mergeCell ref="E73:J73"/>
    <mergeCell ref="C70:D70"/>
    <mergeCell ref="E70:J70"/>
    <mergeCell ref="A16:B16"/>
    <mergeCell ref="A53:B53"/>
    <mergeCell ref="A19:B19"/>
    <mergeCell ref="A56:B56"/>
    <mergeCell ref="A62:B62"/>
    <mergeCell ref="E62:E63"/>
    <mergeCell ref="F62:F63"/>
    <mergeCell ref="E67:J67"/>
    <mergeCell ref="C68:D68"/>
    <mergeCell ref="E68:J68"/>
    <mergeCell ref="C69:D69"/>
    <mergeCell ref="E69:J69"/>
    <mergeCell ref="G62:G63"/>
    <mergeCell ref="C72:D72"/>
    <mergeCell ref="E72:J72"/>
    <mergeCell ref="C73:D73"/>
    <mergeCell ref="C71:D71"/>
    <mergeCell ref="E71:J71"/>
    <mergeCell ref="B67:B73"/>
    <mergeCell ref="C67:D67"/>
    <mergeCell ref="A18:B18"/>
    <mergeCell ref="C31:D31"/>
    <mergeCell ref="C32:D32"/>
    <mergeCell ref="C35:D35"/>
    <mergeCell ref="C36:D36"/>
    <mergeCell ref="E31:J31"/>
    <mergeCell ref="C46:H46"/>
    <mergeCell ref="A40:K40"/>
    <mergeCell ref="A60:B60"/>
    <mergeCell ref="E60:E61"/>
    <mergeCell ref="F60:F61"/>
    <mergeCell ref="C53:F53"/>
    <mergeCell ref="A61:B61"/>
    <mergeCell ref="E36:J36"/>
    <mergeCell ref="E32:J32"/>
    <mergeCell ref="E35:J35"/>
    <mergeCell ref="A46:B46"/>
    <mergeCell ref="D42:H42"/>
    <mergeCell ref="O60:P60"/>
    <mergeCell ref="A54:B54"/>
    <mergeCell ref="A55:B55"/>
    <mergeCell ref="A63:B63"/>
    <mergeCell ref="K60:L60"/>
    <mergeCell ref="K61:L61"/>
    <mergeCell ref="G60:G61"/>
    <mergeCell ref="A57:B57"/>
    <mergeCell ref="O61:P61"/>
    <mergeCell ref="Y54:Z54"/>
    <mergeCell ref="G54:H54"/>
    <mergeCell ref="I54:J54"/>
    <mergeCell ref="K54:L54"/>
    <mergeCell ref="M54:N54"/>
    <mergeCell ref="S53:Z53"/>
    <mergeCell ref="O53:R53"/>
    <mergeCell ref="S54:T54"/>
    <mergeCell ref="U54:V54"/>
    <mergeCell ref="G53:N53"/>
    <mergeCell ref="W54:X54"/>
    <mergeCell ref="E33:J33"/>
    <mergeCell ref="A20:B20"/>
    <mergeCell ref="G25:G26"/>
    <mergeCell ref="A26:B26"/>
    <mergeCell ref="A48:B48"/>
    <mergeCell ref="C48:H48"/>
    <mergeCell ref="E30:J30"/>
    <mergeCell ref="F23:F24"/>
    <mergeCell ref="F25:F26"/>
    <mergeCell ref="A47:B47"/>
    <mergeCell ref="C47:H47"/>
    <mergeCell ref="G23:G24"/>
    <mergeCell ref="C34:D34"/>
    <mergeCell ref="E34:J34"/>
    <mergeCell ref="C33:D33"/>
    <mergeCell ref="C43:H43"/>
    <mergeCell ref="A44:B44"/>
    <mergeCell ref="C44:H44"/>
    <mergeCell ref="A45:B45"/>
    <mergeCell ref="C45:H45"/>
    <mergeCell ref="A43:B43"/>
    <mergeCell ref="B30:B36"/>
    <mergeCell ref="A42:B42"/>
    <mergeCell ref="C30:D30"/>
    <mergeCell ref="A1:Q1"/>
    <mergeCell ref="G16:N16"/>
    <mergeCell ref="A6:B6"/>
    <mergeCell ref="A10:B10"/>
    <mergeCell ref="A11:B11"/>
    <mergeCell ref="A25:B25"/>
    <mergeCell ref="O24:P24"/>
    <mergeCell ref="A3:T3"/>
    <mergeCell ref="K17:L17"/>
    <mergeCell ref="A24:B24"/>
    <mergeCell ref="A7:B7"/>
    <mergeCell ref="A8:B8"/>
    <mergeCell ref="C6:H6"/>
    <mergeCell ref="C7:H7"/>
    <mergeCell ref="C8:H8"/>
    <mergeCell ref="C9:H9"/>
    <mergeCell ref="A5:B5"/>
    <mergeCell ref="D5:H5"/>
    <mergeCell ref="S16:Z16"/>
    <mergeCell ref="A9:B9"/>
    <mergeCell ref="K23:L23"/>
    <mergeCell ref="W17:X17"/>
    <mergeCell ref="C10:H10"/>
    <mergeCell ref="C11:H11"/>
    <mergeCell ref="O25:P26"/>
    <mergeCell ref="Y17:Z17"/>
    <mergeCell ref="G17:H17"/>
    <mergeCell ref="I17:J17"/>
    <mergeCell ref="K24:L24"/>
    <mergeCell ref="U17:V17"/>
    <mergeCell ref="O16:R16"/>
    <mergeCell ref="A17:B17"/>
    <mergeCell ref="C16:F16"/>
    <mergeCell ref="E25:E26"/>
    <mergeCell ref="O23:P23"/>
    <mergeCell ref="E23:E24"/>
    <mergeCell ref="M17:N17"/>
    <mergeCell ref="S17:T17"/>
    <mergeCell ref="A23:B23"/>
  </mergeCells>
  <phoneticPr fontId="6"/>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35"/>
  <sheetViews>
    <sheetView topLeftCell="A7" zoomScale="75" zoomScaleNormal="75" workbookViewId="0">
      <selection activeCell="F28" sqref="F28"/>
    </sheetView>
  </sheetViews>
  <sheetFormatPr defaultRowHeight="13.5"/>
  <cols>
    <col min="1" max="2" width="5.5" customWidth="1"/>
    <col min="3" max="3" width="16" style="5" customWidth="1"/>
    <col min="4" max="4" width="4.5" style="5" customWidth="1"/>
    <col min="5" max="5" width="5.375" style="5" customWidth="1"/>
    <col min="6" max="6" width="16" style="5" customWidth="1"/>
    <col min="7" max="7" width="4.5" style="5" customWidth="1"/>
    <col min="8" max="8" width="5.375" style="5" customWidth="1"/>
    <col min="9" max="9" width="5.875" style="5" customWidth="1"/>
    <col min="11" max="12" width="5.5" customWidth="1"/>
    <col min="13" max="13" width="16" style="5" customWidth="1"/>
    <col min="14" max="14" width="4.5" style="5" customWidth="1"/>
    <col min="15" max="15" width="5.375" style="5" customWidth="1"/>
    <col min="16" max="16" width="16" style="5" customWidth="1"/>
    <col min="17" max="17" width="4.5" style="5" customWidth="1"/>
    <col min="18" max="18" width="5.375" style="5" customWidth="1"/>
    <col min="19" max="19" width="6.375" style="5" customWidth="1"/>
  </cols>
  <sheetData>
    <row r="1" spans="1:25" ht="24.75" customHeight="1">
      <c r="A1" s="238" t="s">
        <v>370</v>
      </c>
      <c r="B1" s="238"/>
      <c r="C1" s="238"/>
      <c r="D1" s="238"/>
      <c r="E1" s="238"/>
      <c r="F1" s="238"/>
      <c r="G1" s="238"/>
      <c r="H1" s="238"/>
      <c r="I1" s="238"/>
      <c r="J1" s="238"/>
      <c r="K1" s="238"/>
      <c r="L1" s="238"/>
      <c r="M1" s="238"/>
      <c r="N1" s="238"/>
      <c r="O1" s="238"/>
      <c r="P1" s="238"/>
      <c r="Q1" s="238"/>
      <c r="R1" s="238"/>
      <c r="S1" s="238"/>
    </row>
    <row r="2" spans="1:25" ht="14.25" customHeight="1">
      <c r="R2" s="115" t="s">
        <v>347</v>
      </c>
      <c r="S2" s="92">
        <f>'４月２９日，３０日申込入力シート'!C5</f>
        <v>0</v>
      </c>
    </row>
    <row r="3" spans="1:25" ht="25.5" customHeight="1">
      <c r="A3" s="262" t="s">
        <v>210</v>
      </c>
      <c r="B3" s="180"/>
      <c r="C3" s="205"/>
      <c r="D3" s="239">
        <f>'４月２９日，３０日申込入力シート'!C6:H6</f>
        <v>0</v>
      </c>
      <c r="E3" s="240"/>
      <c r="F3" s="240"/>
      <c r="G3" s="240"/>
      <c r="H3" s="240"/>
      <c r="I3" s="240"/>
      <c r="J3" s="240"/>
      <c r="K3" s="240"/>
      <c r="L3" s="240"/>
      <c r="M3" s="240"/>
      <c r="N3" s="240"/>
      <c r="O3" s="240"/>
      <c r="P3" s="240"/>
      <c r="Q3" s="240"/>
      <c r="R3" s="240"/>
      <c r="S3" s="241"/>
      <c r="T3" s="20"/>
    </row>
    <row r="4" spans="1:25" ht="25.5" customHeight="1">
      <c r="A4" s="143" t="s">
        <v>235</v>
      </c>
      <c r="B4" s="246"/>
      <c r="C4" s="247"/>
      <c r="D4" s="252">
        <f>'４月２９日，３０日申込入力シート'!C7:H7</f>
        <v>0</v>
      </c>
      <c r="E4" s="253"/>
      <c r="F4" s="253"/>
      <c r="G4" s="253"/>
      <c r="H4" s="253"/>
      <c r="I4" s="253"/>
      <c r="J4" s="253"/>
      <c r="K4" s="253"/>
      <c r="L4" s="253"/>
      <c r="M4" s="253"/>
      <c r="N4" s="253"/>
      <c r="O4" s="253"/>
      <c r="P4" s="253"/>
      <c r="Q4" s="253"/>
      <c r="R4" s="253"/>
      <c r="S4" s="254"/>
      <c r="T4" s="20"/>
    </row>
    <row r="5" spans="1:25" ht="25.5" customHeight="1">
      <c r="A5" s="263" t="s">
        <v>211</v>
      </c>
      <c r="B5" s="264"/>
      <c r="C5" s="265"/>
      <c r="D5" s="235">
        <f>'４月２９日，３０日申込入力シート'!C8:H8</f>
        <v>0</v>
      </c>
      <c r="E5" s="236"/>
      <c r="F5" s="236"/>
      <c r="G5" s="82"/>
      <c r="H5" s="84" t="s">
        <v>270</v>
      </c>
      <c r="I5" s="83"/>
      <c r="J5" s="199" t="s">
        <v>271</v>
      </c>
      <c r="K5" s="242"/>
      <c r="L5" s="71"/>
      <c r="M5" s="243">
        <f>'４月２９日，３０日申込入力シート'!C9</f>
        <v>0</v>
      </c>
      <c r="N5" s="243"/>
      <c r="O5" s="243"/>
      <c r="P5" s="243"/>
      <c r="Q5" s="243"/>
      <c r="R5" s="244"/>
      <c r="S5" s="245"/>
      <c r="T5" s="20"/>
    </row>
    <row r="6" spans="1:25" ht="11.25" customHeight="1"/>
    <row r="7" spans="1:25" ht="23.25" customHeight="1">
      <c r="A7" s="269" t="s">
        <v>212</v>
      </c>
      <c r="B7" s="270"/>
      <c r="C7" s="271"/>
      <c r="D7" s="266">
        <f>'４月２９日，３０日申込入力シート'!C10:H10</f>
        <v>0</v>
      </c>
      <c r="E7" s="266"/>
      <c r="F7" s="266"/>
      <c r="G7" s="266"/>
      <c r="H7" s="267"/>
      <c r="I7" s="268"/>
      <c r="K7" s="269" t="s">
        <v>212</v>
      </c>
      <c r="L7" s="270"/>
      <c r="M7" s="271"/>
      <c r="N7" s="266">
        <f>'４月２９日，３０日申込入力シート'!C11</f>
        <v>0</v>
      </c>
      <c r="O7" s="266"/>
      <c r="P7" s="266"/>
      <c r="Q7" s="266"/>
      <c r="R7" s="267"/>
      <c r="S7" s="268"/>
      <c r="T7" s="20"/>
    </row>
    <row r="8" spans="1:25" ht="25.5" customHeight="1">
      <c r="A8" s="293" t="s">
        <v>213</v>
      </c>
      <c r="B8" s="270"/>
      <c r="C8" s="39" t="s">
        <v>220</v>
      </c>
      <c r="D8" s="39" t="s">
        <v>218</v>
      </c>
      <c r="E8" s="119" t="s">
        <v>269</v>
      </c>
      <c r="F8" s="39" t="s">
        <v>221</v>
      </c>
      <c r="G8" s="39" t="s">
        <v>218</v>
      </c>
      <c r="H8" s="119" t="s">
        <v>269</v>
      </c>
      <c r="I8" s="40" t="s">
        <v>219</v>
      </c>
      <c r="K8" s="38" t="s">
        <v>213</v>
      </c>
      <c r="L8" s="89"/>
      <c r="M8" s="39" t="s">
        <v>220</v>
      </c>
      <c r="N8" s="39" t="s">
        <v>218</v>
      </c>
      <c r="O8" s="119" t="s">
        <v>269</v>
      </c>
      <c r="P8" s="72" t="s">
        <v>221</v>
      </c>
      <c r="Q8" s="72" t="s">
        <v>218</v>
      </c>
      <c r="R8" s="119" t="s">
        <v>269</v>
      </c>
      <c r="S8" s="40" t="s">
        <v>219</v>
      </c>
    </row>
    <row r="9" spans="1:25" s="113" customFormat="1" ht="17.25" customHeight="1">
      <c r="A9" s="294" t="s">
        <v>214</v>
      </c>
      <c r="B9" s="295"/>
      <c r="C9" s="120">
        <f>'４月２９日，３０日申込入力シート'!C19</f>
        <v>0</v>
      </c>
      <c r="D9" s="255">
        <f>'４月２９日，３０日申込入力シート'!C20</f>
        <v>0</v>
      </c>
      <c r="E9" s="257"/>
      <c r="F9" s="298"/>
      <c r="G9" s="299"/>
      <c r="H9" s="300"/>
      <c r="I9" s="116"/>
      <c r="K9" s="294" t="s">
        <v>226</v>
      </c>
      <c r="L9" s="295"/>
      <c r="M9" s="120">
        <f>'４月２９日，３０日申込入力シート'!O19</f>
        <v>0</v>
      </c>
      <c r="N9" s="255">
        <f>'４月２９日，３０日申込入力シート'!O20</f>
        <v>0</v>
      </c>
      <c r="O9" s="257"/>
      <c r="P9" s="284"/>
      <c r="Q9" s="285"/>
      <c r="R9" s="286"/>
      <c r="S9" s="116"/>
    </row>
    <row r="10" spans="1:25" ht="23.25" customHeight="1">
      <c r="A10" s="296"/>
      <c r="B10" s="297"/>
      <c r="C10" s="121">
        <f>'４月２９日，３０日申込入力シート'!C18</f>
        <v>0</v>
      </c>
      <c r="D10" s="256"/>
      <c r="E10" s="258"/>
      <c r="F10" s="287"/>
      <c r="G10" s="288"/>
      <c r="H10" s="289"/>
      <c r="I10" s="118"/>
      <c r="K10" s="296"/>
      <c r="L10" s="297"/>
      <c r="M10" s="121">
        <f>'４月２９日，３０日申込入力シート'!O18</f>
        <v>0</v>
      </c>
      <c r="N10" s="256"/>
      <c r="O10" s="258"/>
      <c r="P10" s="287"/>
      <c r="Q10" s="288"/>
      <c r="R10" s="289"/>
      <c r="S10" s="118"/>
      <c r="U10" s="237" t="s">
        <v>296</v>
      </c>
      <c r="V10" s="237"/>
      <c r="W10" s="237"/>
      <c r="X10" s="237"/>
      <c r="Y10" s="237"/>
    </row>
    <row r="11" spans="1:25" s="113" customFormat="1" ht="17.25" customHeight="1">
      <c r="A11" s="273" t="s">
        <v>215</v>
      </c>
      <c r="B11" s="274"/>
      <c r="C11" s="122">
        <f>'４月２９日，３０日申込入力シート'!D19</f>
        <v>0</v>
      </c>
      <c r="D11" s="259">
        <f>'４月２９日，３０日申込入力シート'!D20</f>
        <v>0</v>
      </c>
      <c r="E11" s="260"/>
      <c r="F11" s="290"/>
      <c r="G11" s="291"/>
      <c r="H11" s="292"/>
      <c r="I11" s="117"/>
      <c r="K11" s="273" t="s">
        <v>227</v>
      </c>
      <c r="L11" s="274"/>
      <c r="M11" s="122">
        <f>'４月２９日，３０日申込入力シート'!P19</f>
        <v>0</v>
      </c>
      <c r="N11" s="259">
        <f>'４月２９日，３０日申込入力シート'!P20</f>
        <v>0</v>
      </c>
      <c r="O11" s="260"/>
      <c r="P11" s="290"/>
      <c r="Q11" s="291"/>
      <c r="R11" s="292"/>
      <c r="S11" s="117"/>
      <c r="U11" s="237"/>
      <c r="V11" s="237"/>
      <c r="W11" s="237"/>
      <c r="X11" s="237"/>
      <c r="Y11" s="237"/>
    </row>
    <row r="12" spans="1:25" ht="23.25" customHeight="1">
      <c r="A12" s="296"/>
      <c r="B12" s="297"/>
      <c r="C12" s="123">
        <f>'４月２９日，３０日申込入力シート'!D18</f>
        <v>0</v>
      </c>
      <c r="D12" s="256"/>
      <c r="E12" s="261"/>
      <c r="F12" s="287"/>
      <c r="G12" s="288"/>
      <c r="H12" s="289"/>
      <c r="I12" s="118"/>
      <c r="K12" s="296"/>
      <c r="L12" s="297"/>
      <c r="M12" s="123">
        <f>'４月２９日，３０日申込入力シート'!P18</f>
        <v>0</v>
      </c>
      <c r="N12" s="256"/>
      <c r="O12" s="261"/>
      <c r="P12" s="287"/>
      <c r="Q12" s="288"/>
      <c r="R12" s="289"/>
      <c r="S12" s="118"/>
      <c r="U12" s="237"/>
      <c r="V12" s="237"/>
      <c r="W12" s="237"/>
      <c r="X12" s="237"/>
      <c r="Y12" s="237"/>
    </row>
    <row r="13" spans="1:25" s="113" customFormat="1" ht="17.25" customHeight="1">
      <c r="A13" s="273" t="s">
        <v>216</v>
      </c>
      <c r="B13" s="274"/>
      <c r="C13" s="124">
        <f>'４月２９日，３０日申込入力シート'!E19</f>
        <v>0</v>
      </c>
      <c r="D13" s="259">
        <f>'４月２９日，３０日申込入力シート'!E20</f>
        <v>0</v>
      </c>
      <c r="E13" s="260"/>
      <c r="F13" s="290"/>
      <c r="G13" s="291"/>
      <c r="H13" s="292"/>
      <c r="I13" s="117"/>
      <c r="K13" s="273" t="s">
        <v>228</v>
      </c>
      <c r="L13" s="274"/>
      <c r="M13" s="124">
        <f>'４月２９日，３０日申込入力シート'!Q19</f>
        <v>0</v>
      </c>
      <c r="N13" s="259">
        <f>'４月２９日，３０日申込入力シート'!Q20</f>
        <v>0</v>
      </c>
      <c r="O13" s="260"/>
      <c r="P13" s="290"/>
      <c r="Q13" s="291"/>
      <c r="R13" s="292"/>
      <c r="S13" s="117"/>
      <c r="U13" s="237"/>
      <c r="V13" s="237"/>
      <c r="W13" s="237"/>
      <c r="X13" s="237"/>
      <c r="Y13" s="237"/>
    </row>
    <row r="14" spans="1:25" ht="23.25" customHeight="1">
      <c r="A14" s="296"/>
      <c r="B14" s="297"/>
      <c r="C14" s="123">
        <f>'４月２９日，３０日申込入力シート'!E18</f>
        <v>0</v>
      </c>
      <c r="D14" s="256"/>
      <c r="E14" s="261"/>
      <c r="F14" s="287"/>
      <c r="G14" s="288"/>
      <c r="H14" s="289"/>
      <c r="I14" s="118"/>
      <c r="K14" s="296"/>
      <c r="L14" s="297"/>
      <c r="M14" s="123">
        <f>'４月２９日，３０日申込入力シート'!Q18</f>
        <v>0</v>
      </c>
      <c r="N14" s="256"/>
      <c r="O14" s="261"/>
      <c r="P14" s="287"/>
      <c r="Q14" s="288"/>
      <c r="R14" s="289"/>
      <c r="S14" s="118"/>
      <c r="U14" s="237"/>
      <c r="V14" s="237"/>
      <c r="W14" s="237"/>
      <c r="X14" s="237"/>
      <c r="Y14" s="237"/>
    </row>
    <row r="15" spans="1:25" s="113" customFormat="1" ht="17.25" customHeight="1">
      <c r="A15" s="273" t="s">
        <v>217</v>
      </c>
      <c r="B15" s="274"/>
      <c r="C15" s="124">
        <f>'４月２９日，３０日申込入力シート'!F19</f>
        <v>0</v>
      </c>
      <c r="D15" s="259">
        <f>'４月２９日，３０日申込入力シート'!F20</f>
        <v>0</v>
      </c>
      <c r="E15" s="260"/>
      <c r="F15" s="284"/>
      <c r="G15" s="285"/>
      <c r="H15" s="286"/>
      <c r="I15" s="117"/>
      <c r="K15" s="273" t="s">
        <v>229</v>
      </c>
      <c r="L15" s="274"/>
      <c r="M15" s="124">
        <f>'４月２９日，３０日申込入力シート'!R19</f>
        <v>0</v>
      </c>
      <c r="N15" s="259">
        <f>'４月２９日，３０日申込入力シート'!R20</f>
        <v>0</v>
      </c>
      <c r="O15" s="260"/>
      <c r="P15" s="284"/>
      <c r="Q15" s="285"/>
      <c r="R15" s="286"/>
      <c r="S15" s="117"/>
      <c r="U15" s="237"/>
      <c r="V15" s="237"/>
      <c r="W15" s="237"/>
      <c r="X15" s="237"/>
      <c r="Y15" s="237"/>
    </row>
    <row r="16" spans="1:25" ht="23.25" customHeight="1">
      <c r="A16" s="296"/>
      <c r="B16" s="297"/>
      <c r="C16" s="123">
        <f>'４月２９日，３０日申込入力シート'!F18</f>
        <v>0</v>
      </c>
      <c r="D16" s="256"/>
      <c r="E16" s="261"/>
      <c r="F16" s="287"/>
      <c r="G16" s="288"/>
      <c r="H16" s="289"/>
      <c r="I16" s="118"/>
      <c r="K16" s="296"/>
      <c r="L16" s="297"/>
      <c r="M16" s="123">
        <f>'４月２９日，３０日申込入力シート'!R18</f>
        <v>0</v>
      </c>
      <c r="N16" s="256"/>
      <c r="O16" s="261"/>
      <c r="P16" s="287"/>
      <c r="Q16" s="288"/>
      <c r="R16" s="289"/>
      <c r="S16" s="118"/>
      <c r="U16" s="237"/>
      <c r="V16" s="237"/>
      <c r="W16" s="237"/>
      <c r="X16" s="237"/>
      <c r="Y16" s="237"/>
    </row>
    <row r="17" spans="1:25" s="113" customFormat="1" ht="17.25" customHeight="1">
      <c r="A17" s="273" t="s">
        <v>222</v>
      </c>
      <c r="B17" s="274"/>
      <c r="C17" s="124">
        <f>'４月２９日，３０日申込入力シート'!G19</f>
        <v>0</v>
      </c>
      <c r="D17" s="259">
        <f>'４月２９日，３０日申込入力シート'!G20</f>
        <v>0</v>
      </c>
      <c r="E17" s="260"/>
      <c r="F17" s="124">
        <f>'４月２９日，３０日申込入力シート'!H19</f>
        <v>0</v>
      </c>
      <c r="G17" s="259">
        <f>'４月２９日，３０日申込入力シート'!H20</f>
        <v>0</v>
      </c>
      <c r="H17" s="260"/>
      <c r="I17" s="281"/>
      <c r="K17" s="273" t="s">
        <v>230</v>
      </c>
      <c r="L17" s="274"/>
      <c r="M17" s="124">
        <f>'４月２９日，３０日申込入力シート'!S19</f>
        <v>0</v>
      </c>
      <c r="N17" s="259">
        <f>'４月２９日，３０日申込入力シート'!S20</f>
        <v>0</v>
      </c>
      <c r="O17" s="260"/>
      <c r="P17" s="124">
        <f>'４月２９日，３０日申込入力シート'!T19</f>
        <v>0</v>
      </c>
      <c r="Q17" s="259">
        <f>'４月２９日，３０日申込入力シート'!T20</f>
        <v>0</v>
      </c>
      <c r="R17" s="260"/>
      <c r="S17" s="281"/>
      <c r="U17" s="114"/>
      <c r="V17" s="114"/>
      <c r="W17" s="114"/>
      <c r="X17" s="114"/>
      <c r="Y17" s="114"/>
    </row>
    <row r="18" spans="1:25" ht="23.25" customHeight="1">
      <c r="A18" s="296"/>
      <c r="B18" s="297"/>
      <c r="C18" s="123">
        <f>'４月２９日，３０日申込入力シート'!G18</f>
        <v>0</v>
      </c>
      <c r="D18" s="256"/>
      <c r="E18" s="261"/>
      <c r="F18" s="123">
        <f>'４月２９日，３０日申込入力シート'!H18</f>
        <v>0</v>
      </c>
      <c r="G18" s="256"/>
      <c r="H18" s="261"/>
      <c r="I18" s="282"/>
      <c r="K18" s="296"/>
      <c r="L18" s="297"/>
      <c r="M18" s="123">
        <f>'４月２９日，３０日申込入力シート'!S18</f>
        <v>0</v>
      </c>
      <c r="N18" s="256"/>
      <c r="O18" s="261"/>
      <c r="P18" s="123">
        <f>'４月２９日，３０日申込入力シート'!T18</f>
        <v>0</v>
      </c>
      <c r="Q18" s="256"/>
      <c r="R18" s="261"/>
      <c r="S18" s="282"/>
    </row>
    <row r="19" spans="1:25" s="113" customFormat="1" ht="17.25" customHeight="1">
      <c r="A19" s="273" t="s">
        <v>223</v>
      </c>
      <c r="B19" s="274"/>
      <c r="C19" s="124">
        <f>'４月２９日，３０日申込入力シート'!I19</f>
        <v>0</v>
      </c>
      <c r="D19" s="259">
        <f>'４月２９日，３０日申込入力シート'!I20</f>
        <v>0</v>
      </c>
      <c r="E19" s="260"/>
      <c r="F19" s="124">
        <f>'４月２９日，３０日申込入力シート'!J19</f>
        <v>0</v>
      </c>
      <c r="G19" s="259">
        <f>'４月２９日，３０日申込入力シート'!J20</f>
        <v>0</v>
      </c>
      <c r="H19" s="260"/>
      <c r="I19" s="281"/>
      <c r="K19" s="273" t="s">
        <v>231</v>
      </c>
      <c r="L19" s="274"/>
      <c r="M19" s="124">
        <f>'４月２９日，３０日申込入力シート'!U19</f>
        <v>0</v>
      </c>
      <c r="N19" s="259">
        <f>'４月２９日，３０日申込入力シート'!U20</f>
        <v>0</v>
      </c>
      <c r="O19" s="260"/>
      <c r="P19" s="124">
        <f>'４月２９日，３０日申込入力シート'!V19</f>
        <v>0</v>
      </c>
      <c r="Q19" s="259">
        <f>'４月２９日，３０日申込入力シート'!V20</f>
        <v>0</v>
      </c>
      <c r="R19" s="260"/>
      <c r="S19" s="281"/>
    </row>
    <row r="20" spans="1:25" ht="23.25" customHeight="1">
      <c r="A20" s="296"/>
      <c r="B20" s="297"/>
      <c r="C20" s="123">
        <f>'４月２９日，３０日申込入力シート'!I18</f>
        <v>0</v>
      </c>
      <c r="D20" s="256"/>
      <c r="E20" s="261"/>
      <c r="F20" s="123">
        <f>'４月２９日，３０日申込入力シート'!J18</f>
        <v>0</v>
      </c>
      <c r="G20" s="256"/>
      <c r="H20" s="261"/>
      <c r="I20" s="282"/>
      <c r="K20" s="296"/>
      <c r="L20" s="297"/>
      <c r="M20" s="123">
        <f>'４月２９日，３０日申込入力シート'!U18</f>
        <v>0</v>
      </c>
      <c r="N20" s="256"/>
      <c r="O20" s="261"/>
      <c r="P20" s="123">
        <f>'４月２９日，３０日申込入力シート'!V18</f>
        <v>0</v>
      </c>
      <c r="Q20" s="256"/>
      <c r="R20" s="261"/>
      <c r="S20" s="282"/>
    </row>
    <row r="21" spans="1:25" s="113" customFormat="1" ht="17.25" customHeight="1">
      <c r="A21" s="273" t="s">
        <v>224</v>
      </c>
      <c r="B21" s="274"/>
      <c r="C21" s="124">
        <f>'４月２９日，３０日申込入力シート'!K19</f>
        <v>0</v>
      </c>
      <c r="D21" s="259">
        <f>'４月２９日，３０日申込入力シート'!K20</f>
        <v>0</v>
      </c>
      <c r="E21" s="260"/>
      <c r="F21" s="124">
        <f>'４月２９日，３０日申込入力シート'!L19</f>
        <v>0</v>
      </c>
      <c r="G21" s="259">
        <f>'４月２９日，３０日申込入力シート'!L20</f>
        <v>0</v>
      </c>
      <c r="H21" s="260"/>
      <c r="I21" s="281"/>
      <c r="K21" s="273" t="s">
        <v>232</v>
      </c>
      <c r="L21" s="274"/>
      <c r="M21" s="124">
        <f>'４月２９日，３０日申込入力シート'!W19</f>
        <v>0</v>
      </c>
      <c r="N21" s="259">
        <f>'４月２９日，３０日申込入力シート'!W20</f>
        <v>0</v>
      </c>
      <c r="O21" s="260"/>
      <c r="P21" s="124">
        <f>'４月２９日，３０日申込入力シート'!X19</f>
        <v>0</v>
      </c>
      <c r="Q21" s="259">
        <f>'４月２９日，３０日申込入力シート'!X20</f>
        <v>0</v>
      </c>
      <c r="R21" s="260"/>
      <c r="S21" s="281"/>
    </row>
    <row r="22" spans="1:25" ht="23.25" customHeight="1">
      <c r="A22" s="296"/>
      <c r="B22" s="297"/>
      <c r="C22" s="123">
        <f>'４月２９日，３０日申込入力シート'!K18</f>
        <v>0</v>
      </c>
      <c r="D22" s="256"/>
      <c r="E22" s="261"/>
      <c r="F22" s="123">
        <f>'４月２９日，３０日申込入力シート'!L18</f>
        <v>0</v>
      </c>
      <c r="G22" s="256"/>
      <c r="H22" s="261"/>
      <c r="I22" s="282"/>
      <c r="K22" s="296"/>
      <c r="L22" s="297"/>
      <c r="M22" s="123">
        <f>'４月２９日，３０日申込入力シート'!W18</f>
        <v>0</v>
      </c>
      <c r="N22" s="256"/>
      <c r="O22" s="261"/>
      <c r="P22" s="123">
        <f>'４月２９日，３０日申込入力シート'!X18</f>
        <v>0</v>
      </c>
      <c r="Q22" s="256"/>
      <c r="R22" s="261"/>
      <c r="S22" s="282"/>
    </row>
    <row r="23" spans="1:25" s="113" customFormat="1" ht="17.25" customHeight="1">
      <c r="A23" s="273" t="s">
        <v>225</v>
      </c>
      <c r="B23" s="274"/>
      <c r="C23" s="125">
        <f>'４月２９日，３０日申込入力シート'!M19</f>
        <v>0</v>
      </c>
      <c r="D23" s="259">
        <f>'４月２９日，３０日申込入力シート'!M20</f>
        <v>0</v>
      </c>
      <c r="E23" s="260"/>
      <c r="F23" s="125">
        <f>'４月２９日，３０日申込入力シート'!N19</f>
        <v>0</v>
      </c>
      <c r="G23" s="259">
        <f>'４月２９日，３０日申込入力シート'!N20</f>
        <v>0</v>
      </c>
      <c r="H23" s="260"/>
      <c r="I23" s="281"/>
      <c r="K23" s="273" t="s">
        <v>233</v>
      </c>
      <c r="L23" s="274"/>
      <c r="M23" s="125">
        <f>'４月２９日，３０日申込入力シート'!Y19</f>
        <v>0</v>
      </c>
      <c r="N23" s="259">
        <f>'４月２９日，３０日申込入力シート'!Y20</f>
        <v>0</v>
      </c>
      <c r="O23" s="260"/>
      <c r="P23" s="125">
        <f>'４月２９日，３０日申込入力シート'!Z19</f>
        <v>0</v>
      </c>
      <c r="Q23" s="259">
        <f>'４月２９日，３０日申込入力シート'!Z20</f>
        <v>0</v>
      </c>
      <c r="R23" s="260"/>
      <c r="S23" s="281"/>
    </row>
    <row r="24" spans="1:25" ht="23.25" customHeight="1">
      <c r="A24" s="275"/>
      <c r="B24" s="276"/>
      <c r="C24" s="126">
        <f>'４月２９日，３０日申込入力シート'!M18</f>
        <v>0</v>
      </c>
      <c r="D24" s="280"/>
      <c r="E24" s="279"/>
      <c r="F24" s="126">
        <f>'４月２９日，３０日申込入力シート'!N18</f>
        <v>0</v>
      </c>
      <c r="G24" s="280"/>
      <c r="H24" s="279"/>
      <c r="I24" s="283"/>
      <c r="K24" s="275"/>
      <c r="L24" s="276"/>
      <c r="M24" s="126">
        <f>'４月２９日，３０日申込入力シート'!Y18</f>
        <v>0</v>
      </c>
      <c r="N24" s="280"/>
      <c r="O24" s="279"/>
      <c r="P24" s="126">
        <f>'４月２９日，３０日申込入力シート'!Z18</f>
        <v>0</v>
      </c>
      <c r="Q24" s="280"/>
      <c r="R24" s="279"/>
      <c r="S24" s="283"/>
    </row>
    <row r="26" spans="1:25" ht="14.25" customHeight="1">
      <c r="A26" s="302" t="s">
        <v>247</v>
      </c>
      <c r="B26" s="303"/>
      <c r="C26" s="43" t="s">
        <v>251</v>
      </c>
      <c r="D26" s="41"/>
      <c r="E26" s="50"/>
      <c r="F26" s="42" t="s">
        <v>246</v>
      </c>
      <c r="I26" s="307" t="s">
        <v>210</v>
      </c>
      <c r="J26" s="307"/>
      <c r="K26" s="278"/>
      <c r="L26" s="278"/>
      <c r="M26" s="278"/>
      <c r="N26" s="278"/>
      <c r="O26" s="278"/>
      <c r="P26" s="278"/>
      <c r="Q26" s="278"/>
      <c r="R26" s="59"/>
      <c r="T26" s="233" t="s">
        <v>263</v>
      </c>
      <c r="U26" s="233"/>
      <c r="V26" s="233"/>
      <c r="W26" s="233"/>
      <c r="X26" s="233"/>
    </row>
    <row r="27" spans="1:25">
      <c r="A27" s="248" t="s">
        <v>353</v>
      </c>
      <c r="B27" s="249"/>
      <c r="C27" s="73">
        <f>'４月２９日，３０日申込入力シート'!C23+'４月２９日，３０日申込入力シート'!C25</f>
        <v>0</v>
      </c>
      <c r="D27" s="66" t="s">
        <v>252</v>
      </c>
      <c r="E27" s="77"/>
      <c r="F27" s="28">
        <f>C27*1000</f>
        <v>0</v>
      </c>
      <c r="I27" s="307"/>
      <c r="J27" s="307"/>
      <c r="K27" s="278"/>
      <c r="L27" s="278"/>
      <c r="M27" s="278"/>
      <c r="N27" s="278"/>
      <c r="O27" s="278"/>
      <c r="P27" s="278"/>
      <c r="Q27" s="278"/>
      <c r="R27" s="59"/>
      <c r="T27" s="233"/>
      <c r="U27" s="233"/>
      <c r="V27" s="233"/>
      <c r="W27" s="233"/>
      <c r="X27" s="233"/>
    </row>
    <row r="28" spans="1:25" ht="14.25">
      <c r="A28" s="250" t="s">
        <v>354</v>
      </c>
      <c r="B28" s="251"/>
      <c r="C28" s="74">
        <f>'４月２９日，３０日申込入力シート'!C24+'４月２９日，３０日申込入力シート'!C26</f>
        <v>0</v>
      </c>
      <c r="D28" s="67" t="s">
        <v>253</v>
      </c>
      <c r="E28" s="78"/>
      <c r="F28" s="19">
        <f>C28*2000</f>
        <v>0</v>
      </c>
      <c r="I28" s="307" t="s">
        <v>245</v>
      </c>
      <c r="J28" s="307"/>
      <c r="K28" s="272"/>
      <c r="L28" s="272"/>
      <c r="M28" s="272"/>
      <c r="N28" s="272"/>
      <c r="O28" s="272"/>
      <c r="P28" s="272"/>
      <c r="Q28" s="272"/>
      <c r="R28" s="81"/>
      <c r="S28" s="277" t="s">
        <v>234</v>
      </c>
      <c r="T28" s="234" t="s">
        <v>264</v>
      </c>
      <c r="U28" s="234"/>
      <c r="V28" s="234"/>
      <c r="W28" s="234"/>
      <c r="X28" s="90"/>
    </row>
    <row r="29" spans="1:25" ht="14.25">
      <c r="A29" s="304" t="s">
        <v>248</v>
      </c>
      <c r="B29" s="305"/>
      <c r="C29" s="305"/>
      <c r="D29" s="306"/>
      <c r="E29" s="63"/>
      <c r="F29" s="62">
        <f>F27+F28</f>
        <v>0</v>
      </c>
      <c r="I29" s="307"/>
      <c r="J29" s="307"/>
      <c r="K29" s="272"/>
      <c r="L29" s="272"/>
      <c r="M29" s="272"/>
      <c r="N29" s="272"/>
      <c r="O29" s="272"/>
      <c r="P29" s="272"/>
      <c r="Q29" s="272"/>
      <c r="R29" s="81"/>
      <c r="S29" s="277"/>
      <c r="T29" s="234"/>
      <c r="U29" s="234"/>
      <c r="V29" s="234"/>
      <c r="W29" s="234"/>
      <c r="X29" s="90"/>
    </row>
    <row r="30" spans="1:25" ht="13.5" customHeight="1">
      <c r="A30" s="301" t="s">
        <v>254</v>
      </c>
      <c r="B30" s="301"/>
      <c r="C30" s="301"/>
      <c r="D30" s="301"/>
      <c r="E30" s="301"/>
      <c r="F30" s="301"/>
      <c r="G30" s="301"/>
      <c r="H30" s="69"/>
    </row>
    <row r="31" spans="1:25">
      <c r="C31" s="61"/>
    </row>
    <row r="32" spans="1:25">
      <c r="A32" s="232" t="s">
        <v>255</v>
      </c>
      <c r="B32" s="232"/>
      <c r="C32" s="232"/>
      <c r="D32" s="232"/>
      <c r="E32" s="232"/>
      <c r="F32" s="232"/>
      <c r="G32" s="232"/>
      <c r="H32" s="232"/>
      <c r="I32" s="232"/>
      <c r="J32" s="232"/>
      <c r="K32" s="232"/>
      <c r="L32" s="232"/>
      <c r="M32" s="232"/>
      <c r="N32" s="232"/>
      <c r="O32" s="232"/>
      <c r="P32" s="232"/>
      <c r="Q32" s="232"/>
      <c r="R32" s="232"/>
      <c r="S32" s="232"/>
    </row>
    <row r="33" spans="1:19">
      <c r="A33" s="232"/>
      <c r="B33" s="232"/>
      <c r="C33" s="232"/>
      <c r="D33" s="232"/>
      <c r="E33" s="232"/>
      <c r="F33" s="232"/>
      <c r="G33" s="232"/>
      <c r="H33" s="232"/>
      <c r="I33" s="232"/>
      <c r="J33" s="232"/>
      <c r="K33" s="232"/>
      <c r="L33" s="232"/>
      <c r="M33" s="232"/>
      <c r="N33" s="232"/>
      <c r="O33" s="232"/>
      <c r="P33" s="232"/>
      <c r="Q33" s="232"/>
      <c r="R33" s="232"/>
      <c r="S33" s="232"/>
    </row>
    <row r="34" spans="1:19">
      <c r="A34" s="232"/>
      <c r="B34" s="232"/>
      <c r="C34" s="232"/>
      <c r="D34" s="232"/>
      <c r="E34" s="232"/>
      <c r="F34" s="232"/>
      <c r="G34" s="232"/>
      <c r="H34" s="232"/>
      <c r="I34" s="232"/>
      <c r="J34" s="232"/>
      <c r="K34" s="232"/>
      <c r="L34" s="232"/>
      <c r="M34" s="232"/>
      <c r="N34" s="232"/>
      <c r="O34" s="232"/>
      <c r="P34" s="232"/>
      <c r="Q34" s="232"/>
      <c r="R34" s="232"/>
      <c r="S34" s="232"/>
    </row>
    <row r="35" spans="1:19">
      <c r="A35" s="232"/>
      <c r="B35" s="232"/>
      <c r="C35" s="232"/>
      <c r="D35" s="232"/>
      <c r="E35" s="232"/>
      <c r="F35" s="232"/>
      <c r="G35" s="232"/>
      <c r="H35" s="232"/>
      <c r="I35" s="232"/>
      <c r="J35" s="232"/>
      <c r="K35" s="232"/>
      <c r="L35" s="232"/>
      <c r="M35" s="232"/>
      <c r="N35" s="232"/>
      <c r="O35" s="232"/>
      <c r="P35" s="232"/>
      <c r="Q35" s="232"/>
      <c r="R35" s="232"/>
      <c r="S35" s="232"/>
    </row>
  </sheetData>
  <mergeCells count="108">
    <mergeCell ref="I28:J29"/>
    <mergeCell ref="I26:J27"/>
    <mergeCell ref="F15:H16"/>
    <mergeCell ref="I17:I18"/>
    <mergeCell ref="K19:L20"/>
    <mergeCell ref="A30:G30"/>
    <mergeCell ref="F13:H14"/>
    <mergeCell ref="A26:B26"/>
    <mergeCell ref="A21:B22"/>
    <mergeCell ref="A23:B24"/>
    <mergeCell ref="K21:L22"/>
    <mergeCell ref="A15:B16"/>
    <mergeCell ref="A17:B18"/>
    <mergeCell ref="A19:B20"/>
    <mergeCell ref="D21:D22"/>
    <mergeCell ref="E21:E22"/>
    <mergeCell ref="G21:G22"/>
    <mergeCell ref="H21:H22"/>
    <mergeCell ref="I21:I22"/>
    <mergeCell ref="D23:D24"/>
    <mergeCell ref="E23:E24"/>
    <mergeCell ref="G23:G24"/>
    <mergeCell ref="H23:H24"/>
    <mergeCell ref="I23:I24"/>
    <mergeCell ref="I19:I20"/>
    <mergeCell ref="A29:D29"/>
    <mergeCell ref="R21:R22"/>
    <mergeCell ref="N9:N10"/>
    <mergeCell ref="O9:O10"/>
    <mergeCell ref="N11:N12"/>
    <mergeCell ref="O11:O12"/>
    <mergeCell ref="N13:N14"/>
    <mergeCell ref="O13:O14"/>
    <mergeCell ref="A8:B8"/>
    <mergeCell ref="K9:L10"/>
    <mergeCell ref="K11:L12"/>
    <mergeCell ref="K13:L14"/>
    <mergeCell ref="K15:L16"/>
    <mergeCell ref="K17:L18"/>
    <mergeCell ref="H17:H18"/>
    <mergeCell ref="A9:B10"/>
    <mergeCell ref="A11:B12"/>
    <mergeCell ref="A13:B14"/>
    <mergeCell ref="F9:H10"/>
    <mergeCell ref="F11:H12"/>
    <mergeCell ref="D15:D16"/>
    <mergeCell ref="E15:E16"/>
    <mergeCell ref="D17:D18"/>
    <mergeCell ref="E17:E18"/>
    <mergeCell ref="G17:G18"/>
    <mergeCell ref="N19:N20"/>
    <mergeCell ref="O19:O20"/>
    <mergeCell ref="P9:R10"/>
    <mergeCell ref="P11:R12"/>
    <mergeCell ref="P13:R14"/>
    <mergeCell ref="P15:R16"/>
    <mergeCell ref="R17:R18"/>
    <mergeCell ref="N15:N16"/>
    <mergeCell ref="O15:O16"/>
    <mergeCell ref="R19:R20"/>
    <mergeCell ref="K28:Q29"/>
    <mergeCell ref="D13:D14"/>
    <mergeCell ref="K23:L24"/>
    <mergeCell ref="D19:D20"/>
    <mergeCell ref="E19:E20"/>
    <mergeCell ref="G19:G20"/>
    <mergeCell ref="H19:H20"/>
    <mergeCell ref="S28:S29"/>
    <mergeCell ref="K26:Q27"/>
    <mergeCell ref="R23:R24"/>
    <mergeCell ref="Q21:Q22"/>
    <mergeCell ref="Q23:Q24"/>
    <mergeCell ref="N17:N18"/>
    <mergeCell ref="O17:O18"/>
    <mergeCell ref="S17:S18"/>
    <mergeCell ref="S19:S20"/>
    <mergeCell ref="S21:S22"/>
    <mergeCell ref="S23:S24"/>
    <mergeCell ref="N21:N22"/>
    <mergeCell ref="O21:O22"/>
    <mergeCell ref="N23:N24"/>
    <mergeCell ref="O23:O24"/>
    <mergeCell ref="Q17:Q18"/>
    <mergeCell ref="Q19:Q20"/>
    <mergeCell ref="A32:S35"/>
    <mergeCell ref="T26:X27"/>
    <mergeCell ref="T28:W29"/>
    <mergeCell ref="D5:F5"/>
    <mergeCell ref="U10:Y16"/>
    <mergeCell ref="A1:S1"/>
    <mergeCell ref="D3:S3"/>
    <mergeCell ref="J5:K5"/>
    <mergeCell ref="M5:S5"/>
    <mergeCell ref="A4:C4"/>
    <mergeCell ref="A27:B27"/>
    <mergeCell ref="A28:B28"/>
    <mergeCell ref="D4:S4"/>
    <mergeCell ref="D9:D10"/>
    <mergeCell ref="E9:E10"/>
    <mergeCell ref="D11:D12"/>
    <mergeCell ref="E11:E12"/>
    <mergeCell ref="E13:E14"/>
    <mergeCell ref="A3:C3"/>
    <mergeCell ref="A5:C5"/>
    <mergeCell ref="D7:I7"/>
    <mergeCell ref="N7:S7"/>
    <mergeCell ref="A7:C7"/>
    <mergeCell ref="K7:M7"/>
  </mergeCells>
  <phoneticPr fontId="11"/>
  <pageMargins left="0.21" right="0.12" top="0.53" bottom="0.21" header="0.31496062992125984" footer="0.1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P109"/>
  <sheetViews>
    <sheetView zoomScale="70" zoomScaleNormal="70" workbookViewId="0">
      <selection activeCell="N55" sqref="N55:O56"/>
    </sheetView>
  </sheetViews>
  <sheetFormatPr defaultRowHeight="13.5"/>
  <cols>
    <col min="2" max="2" width="29.25" customWidth="1"/>
    <col min="3" max="3" width="7.875" customWidth="1"/>
    <col min="4" max="35" width="10" customWidth="1"/>
  </cols>
  <sheetData>
    <row r="1" spans="2:68" ht="26.25" customHeight="1">
      <c r="B1" s="150" t="s">
        <v>371</v>
      </c>
      <c r="C1" s="150"/>
      <c r="D1" s="150"/>
      <c r="E1" s="150"/>
      <c r="F1" s="150"/>
      <c r="G1" s="150"/>
      <c r="H1" s="150"/>
      <c r="I1" s="150"/>
      <c r="J1" s="150"/>
      <c r="K1" s="150"/>
      <c r="L1" s="150"/>
      <c r="M1" s="150"/>
      <c r="N1" s="150"/>
      <c r="O1" s="150"/>
      <c r="P1" s="150"/>
      <c r="Q1" s="150"/>
      <c r="R1" s="150"/>
    </row>
    <row r="2" spans="2:68" ht="15.75" customHeight="1">
      <c r="B2" s="21"/>
      <c r="C2" s="21"/>
      <c r="D2" s="21"/>
      <c r="E2" s="21"/>
      <c r="F2" s="21"/>
      <c r="G2" s="21"/>
      <c r="H2" s="21"/>
      <c r="I2" s="21"/>
      <c r="J2" s="21"/>
      <c r="K2" s="21"/>
      <c r="L2" s="21"/>
    </row>
    <row r="3" spans="2:68" ht="26.25" customHeight="1">
      <c r="B3" s="161" t="s">
        <v>258</v>
      </c>
      <c r="C3" s="162"/>
      <c r="D3" s="162"/>
      <c r="E3" s="162"/>
      <c r="F3" s="162"/>
      <c r="G3" s="162"/>
      <c r="H3" s="162"/>
      <c r="I3" s="162"/>
      <c r="J3" s="162"/>
      <c r="K3" s="162"/>
      <c r="L3" s="162"/>
      <c r="M3" s="162"/>
      <c r="N3" s="162"/>
      <c r="O3" s="162"/>
      <c r="P3" s="162"/>
      <c r="Q3" s="162"/>
      <c r="R3" s="162"/>
      <c r="S3" s="162"/>
      <c r="T3" s="162"/>
      <c r="U3" s="162"/>
    </row>
    <row r="5" spans="2:68" ht="21" customHeight="1">
      <c r="B5" s="171" t="s">
        <v>276</v>
      </c>
      <c r="C5" s="172"/>
      <c r="D5" s="8"/>
      <c r="E5" s="173"/>
      <c r="F5" s="174"/>
      <c r="G5" s="174"/>
      <c r="H5" s="174"/>
      <c r="I5" s="175"/>
      <c r="J5" s="20" t="s">
        <v>257</v>
      </c>
    </row>
    <row r="6" spans="2:68" ht="21" customHeight="1">
      <c r="B6" s="154" t="s">
        <v>275</v>
      </c>
      <c r="C6" s="155"/>
      <c r="D6" s="165" t="e">
        <f>VLOOKUP(D5,学校番号一覧!A2:D100,2,FALSE)</f>
        <v>#N/A</v>
      </c>
      <c r="E6" s="166"/>
      <c r="F6" s="166"/>
      <c r="G6" s="166"/>
      <c r="H6" s="166"/>
      <c r="I6" s="167"/>
      <c r="J6" s="75" t="s">
        <v>256</v>
      </c>
    </row>
    <row r="7" spans="2:68" ht="21" customHeight="1">
      <c r="B7" s="163" t="s">
        <v>277</v>
      </c>
      <c r="C7" s="164"/>
      <c r="D7" s="165" t="e">
        <f>VLOOKUP(D5,学校番号一覧!A2:D100,4,FALSE)</f>
        <v>#N/A</v>
      </c>
      <c r="E7" s="166"/>
      <c r="F7" s="166"/>
      <c r="G7" s="166"/>
      <c r="H7" s="166"/>
      <c r="I7" s="167"/>
      <c r="J7" s="75" t="s">
        <v>292</v>
      </c>
    </row>
    <row r="8" spans="2:68" ht="21" customHeight="1">
      <c r="B8" s="163" t="s">
        <v>262</v>
      </c>
      <c r="C8" s="164"/>
      <c r="D8" s="168"/>
      <c r="E8" s="169"/>
      <c r="F8" s="169"/>
      <c r="G8" s="169"/>
      <c r="H8" s="169"/>
      <c r="I8" s="170"/>
      <c r="J8" s="75"/>
    </row>
    <row r="9" spans="2:68" ht="21" customHeight="1">
      <c r="B9" s="163" t="s">
        <v>265</v>
      </c>
      <c r="C9" s="164"/>
      <c r="D9" s="168"/>
      <c r="E9" s="169"/>
      <c r="F9" s="169"/>
      <c r="G9" s="169"/>
      <c r="H9" s="169"/>
      <c r="I9" s="170"/>
      <c r="J9" s="75" t="s">
        <v>266</v>
      </c>
    </row>
    <row r="10" spans="2:68" ht="21" customHeight="1">
      <c r="B10" s="154" t="s">
        <v>249</v>
      </c>
      <c r="C10" s="155"/>
      <c r="D10" s="181"/>
      <c r="E10" s="182"/>
      <c r="F10" s="182"/>
      <c r="G10" s="182"/>
      <c r="H10" s="182"/>
      <c r="I10" s="183"/>
      <c r="J10" s="20" t="s">
        <v>267</v>
      </c>
    </row>
    <row r="11" spans="2:68" ht="21" customHeight="1">
      <c r="B11" s="138" t="s">
        <v>250</v>
      </c>
      <c r="C11" s="156"/>
      <c r="D11" s="184"/>
      <c r="E11" s="185"/>
      <c r="F11" s="185"/>
      <c r="G11" s="185"/>
      <c r="H11" s="185"/>
      <c r="I11" s="186"/>
      <c r="J11" s="20" t="s">
        <v>268</v>
      </c>
    </row>
    <row r="12" spans="2:68" ht="21" customHeight="1"/>
    <row r="13" spans="2:68" ht="21" customHeight="1">
      <c r="D13" s="75" t="s">
        <v>281</v>
      </c>
    </row>
    <row r="14" spans="2:68" ht="21" customHeight="1">
      <c r="D14" s="20" t="s">
        <v>118</v>
      </c>
    </row>
    <row r="15" spans="2:68" ht="21" customHeight="1">
      <c r="D15" s="20" t="s">
        <v>119</v>
      </c>
      <c r="AO15" s="99"/>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1"/>
    </row>
    <row r="16" spans="2:68" ht="21" customHeight="1">
      <c r="D16" s="20" t="s">
        <v>120</v>
      </c>
      <c r="AO16" s="102"/>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03"/>
    </row>
    <row r="17" spans="1:68" ht="21" customHeight="1">
      <c r="B17" s="308" t="s">
        <v>280</v>
      </c>
      <c r="C17" s="308"/>
      <c r="D17" s="20"/>
      <c r="AO17" s="102"/>
      <c r="AP17" s="1"/>
      <c r="AQ17" s="1"/>
      <c r="AR17" s="1"/>
      <c r="AS17" s="1"/>
      <c r="AT17" s="1"/>
      <c r="AU17" s="1"/>
      <c r="AV17" s="1"/>
      <c r="AW17" s="1"/>
      <c r="AX17" s="1"/>
      <c r="AY17" s="1" t="s">
        <v>330</v>
      </c>
      <c r="AZ17" s="1"/>
      <c r="BA17" s="1"/>
      <c r="BB17" s="1"/>
      <c r="BC17" s="1"/>
      <c r="BD17" s="1"/>
      <c r="BE17" s="1"/>
      <c r="BF17" s="1"/>
      <c r="BG17" s="1"/>
      <c r="BH17" s="1"/>
      <c r="BI17" s="1"/>
      <c r="BJ17" s="1"/>
      <c r="BK17" s="1"/>
      <c r="BL17" s="1"/>
      <c r="BM17" s="1"/>
      <c r="BN17" s="1"/>
      <c r="BO17" s="1"/>
      <c r="BP17" s="103"/>
    </row>
    <row r="18" spans="1:68" ht="21" customHeight="1">
      <c r="A18">
        <v>1</v>
      </c>
      <c r="B18" s="88"/>
      <c r="C18" s="60" t="s">
        <v>278</v>
      </c>
      <c r="D18" s="145" t="s">
        <v>104</v>
      </c>
      <c r="E18" s="146"/>
      <c r="F18" s="146"/>
      <c r="G18" s="147"/>
      <c r="H18" s="151" t="s">
        <v>105</v>
      </c>
      <c r="I18" s="152"/>
      <c r="J18" s="152"/>
      <c r="K18" s="152"/>
      <c r="L18" s="152"/>
      <c r="M18" s="152"/>
      <c r="N18" s="152"/>
      <c r="O18" s="153"/>
      <c r="P18" s="140" t="s">
        <v>106</v>
      </c>
      <c r="Q18" s="141"/>
      <c r="R18" s="141"/>
      <c r="S18" s="142"/>
      <c r="T18" s="176" t="s">
        <v>107</v>
      </c>
      <c r="U18" s="177"/>
      <c r="V18" s="177"/>
      <c r="W18" s="177"/>
      <c r="X18" s="177"/>
      <c r="Y18" s="177"/>
      <c r="Z18" s="177"/>
      <c r="AA18" s="178"/>
      <c r="AO18" s="102"/>
      <c r="AP18" s="1"/>
      <c r="AQ18" s="1"/>
      <c r="AR18" s="1"/>
      <c r="AS18" s="1"/>
      <c r="AT18" s="1"/>
      <c r="AU18" s="1"/>
      <c r="AV18" s="1"/>
      <c r="AW18" s="1"/>
      <c r="AX18" s="1"/>
      <c r="AY18" s="1" t="s">
        <v>331</v>
      </c>
      <c r="AZ18" s="1"/>
      <c r="BA18" s="1"/>
      <c r="BB18" s="1"/>
      <c r="BC18" s="1"/>
      <c r="BD18" s="1" t="s">
        <v>332</v>
      </c>
      <c r="BE18" s="1"/>
      <c r="BF18" s="1"/>
      <c r="BG18" s="1"/>
      <c r="BH18" s="1"/>
      <c r="BI18" s="1"/>
      <c r="BJ18" s="1"/>
      <c r="BK18" s="1"/>
      <c r="BL18" s="1"/>
      <c r="BM18" s="1"/>
      <c r="BN18" s="1"/>
      <c r="BO18" s="1"/>
      <c r="BP18" s="103"/>
    </row>
    <row r="19" spans="1:68" s="5" customFormat="1" ht="21" customHeight="1">
      <c r="B19" s="143" t="s">
        <v>272</v>
      </c>
      <c r="C19" s="144"/>
      <c r="D19" s="53" t="s">
        <v>87</v>
      </c>
      <c r="E19" s="51" t="s">
        <v>88</v>
      </c>
      <c r="F19" s="51" t="s">
        <v>89</v>
      </c>
      <c r="G19" s="52" t="s">
        <v>90</v>
      </c>
      <c r="H19" s="137" t="s">
        <v>91</v>
      </c>
      <c r="I19" s="135"/>
      <c r="J19" s="135" t="s">
        <v>92</v>
      </c>
      <c r="K19" s="135"/>
      <c r="L19" s="135" t="s">
        <v>93</v>
      </c>
      <c r="M19" s="135"/>
      <c r="N19" s="135" t="s">
        <v>94</v>
      </c>
      <c r="O19" s="189"/>
      <c r="P19" s="53" t="s">
        <v>96</v>
      </c>
      <c r="Q19" s="51" t="s">
        <v>97</v>
      </c>
      <c r="R19" s="51" t="s">
        <v>98</v>
      </c>
      <c r="S19" s="52" t="s">
        <v>99</v>
      </c>
      <c r="T19" s="137" t="s">
        <v>100</v>
      </c>
      <c r="U19" s="135"/>
      <c r="V19" s="135" t="s">
        <v>101</v>
      </c>
      <c r="W19" s="135"/>
      <c r="X19" s="135" t="s">
        <v>102</v>
      </c>
      <c r="Y19" s="135"/>
      <c r="Z19" s="135" t="s">
        <v>103</v>
      </c>
      <c r="AA19" s="136"/>
      <c r="AO19" s="104"/>
      <c r="AP19" s="2" t="s">
        <v>86</v>
      </c>
      <c r="AQ19" s="2" t="s">
        <v>324</v>
      </c>
      <c r="AR19" s="2" t="s">
        <v>325</v>
      </c>
      <c r="AS19" s="2" t="s">
        <v>326</v>
      </c>
      <c r="AT19" s="2" t="s">
        <v>327</v>
      </c>
      <c r="AU19" s="2" t="s">
        <v>323</v>
      </c>
      <c r="AV19" s="2" t="s">
        <v>322</v>
      </c>
      <c r="AW19" s="2" t="s">
        <v>328</v>
      </c>
      <c r="AX19" s="2" t="s">
        <v>321</v>
      </c>
      <c r="AY19" s="2" t="s">
        <v>329</v>
      </c>
      <c r="AZ19" s="2" t="s">
        <v>87</v>
      </c>
      <c r="BA19" s="2" t="s">
        <v>88</v>
      </c>
      <c r="BB19" s="2" t="s">
        <v>89</v>
      </c>
      <c r="BC19" s="2" t="s">
        <v>90</v>
      </c>
      <c r="BD19" s="2" t="s">
        <v>91</v>
      </c>
      <c r="BE19" s="2" t="s">
        <v>92</v>
      </c>
      <c r="BF19" s="2" t="s">
        <v>93</v>
      </c>
      <c r="BG19" s="2" t="s">
        <v>94</v>
      </c>
      <c r="BH19" s="2" t="s">
        <v>96</v>
      </c>
      <c r="BI19" s="2" t="s">
        <v>97</v>
      </c>
      <c r="BJ19" s="2" t="s">
        <v>98</v>
      </c>
      <c r="BK19" s="2" t="s">
        <v>99</v>
      </c>
      <c r="BL19" s="2" t="s">
        <v>100</v>
      </c>
      <c r="BM19" s="2" t="s">
        <v>101</v>
      </c>
      <c r="BN19" s="2" t="s">
        <v>102</v>
      </c>
      <c r="BO19" s="2" t="s">
        <v>103</v>
      </c>
      <c r="BP19" s="105"/>
    </row>
    <row r="20" spans="1:68" ht="21" customHeight="1">
      <c r="B20" s="216"/>
      <c r="C20" s="217"/>
      <c r="D20" s="9"/>
      <c r="E20" s="7"/>
      <c r="F20" s="7"/>
      <c r="G20" s="10"/>
      <c r="H20" s="9"/>
      <c r="I20" s="7"/>
      <c r="J20" s="7"/>
      <c r="K20" s="7"/>
      <c r="L20" s="7"/>
      <c r="M20" s="7"/>
      <c r="N20" s="7"/>
      <c r="O20" s="26"/>
      <c r="P20" s="9"/>
      <c r="Q20" s="7"/>
      <c r="R20" s="7"/>
      <c r="S20" s="10"/>
      <c r="T20" s="9"/>
      <c r="U20" s="7"/>
      <c r="V20" s="7"/>
      <c r="W20" s="7"/>
      <c r="X20" s="7"/>
      <c r="Y20" s="7"/>
      <c r="Z20" s="7"/>
      <c r="AA20" s="10"/>
      <c r="AO20" s="102"/>
      <c r="AP20" s="1" t="str">
        <f>B18&amp;C18</f>
        <v>中学校</v>
      </c>
      <c r="AQ20" s="1"/>
      <c r="AR20" s="1"/>
      <c r="AS20" s="1"/>
      <c r="AT20" s="1"/>
      <c r="AU20" s="1">
        <f>N52</f>
        <v>0</v>
      </c>
      <c r="AV20" s="1">
        <f>O52</f>
        <v>0</v>
      </c>
      <c r="AW20" s="1">
        <f>P52</f>
        <v>0</v>
      </c>
      <c r="AX20" s="1">
        <f>AU20+AV20+AW20</f>
        <v>0</v>
      </c>
      <c r="AY20" s="1" t="str">
        <f>AY17&amp;B20&amp;AY18</f>
        <v>()</v>
      </c>
      <c r="AZ20" s="1" t="str">
        <f>D20&amp;AY20&amp;1</f>
        <v>()1</v>
      </c>
      <c r="BA20" s="1" t="str">
        <f>E20&amp;AY20&amp;2</f>
        <v>()2</v>
      </c>
      <c r="BB20" s="1" t="str">
        <f>F20&amp;AY20&amp;3</f>
        <v>()3</v>
      </c>
      <c r="BC20" s="1" t="str">
        <f>G20&amp;AY20&amp;4</f>
        <v>()4</v>
      </c>
      <c r="BD20" s="1" t="str">
        <f>H20&amp;BD18&amp;I20&amp;AY20&amp;1</f>
        <v>･()1</v>
      </c>
      <c r="BE20" s="1" t="str">
        <f>J20&amp;BD18&amp;K20&amp;AY20&amp;2</f>
        <v>･()2</v>
      </c>
      <c r="BF20" s="1" t="str">
        <f>L20&amp;BD18&amp;M20&amp;AY20&amp;3</f>
        <v>･()3</v>
      </c>
      <c r="BG20" s="1" t="str">
        <f>N20&amp;BD18&amp;O20&amp;AY20&amp;4</f>
        <v>･()4</v>
      </c>
      <c r="BH20" s="1" t="str">
        <f>P20&amp;AY20&amp;1</f>
        <v>()1</v>
      </c>
      <c r="BI20" s="1" t="str">
        <f>Q20&amp;AY20&amp;2</f>
        <v>()2</v>
      </c>
      <c r="BJ20" s="1" t="str">
        <f>R20&amp;AY20&amp;3</f>
        <v>()3</v>
      </c>
      <c r="BK20" s="1" t="str">
        <f>S20&amp;AY20&amp;4</f>
        <v>()4</v>
      </c>
      <c r="BL20" s="1" t="str">
        <f>T20&amp;BD18&amp;U20&amp;AY20&amp;1</f>
        <v>･()1</v>
      </c>
      <c r="BM20" s="1" t="str">
        <f>V20&amp;BD18&amp;W20&amp;AY20&amp;2</f>
        <v>･()2</v>
      </c>
      <c r="BN20" s="1" t="str">
        <f>X20&amp;BD18&amp;Y20&amp;AY20&amp;3</f>
        <v>･()3</v>
      </c>
      <c r="BO20" s="1" t="str">
        <f>Z20&amp;BD18&amp;AA20&amp;AY20&amp;4</f>
        <v>･()4</v>
      </c>
      <c r="BP20" s="103"/>
    </row>
    <row r="21" spans="1:68" ht="21" customHeight="1">
      <c r="B21" s="228" t="s">
        <v>349</v>
      </c>
      <c r="C21" s="229"/>
      <c r="D21" s="109"/>
      <c r="E21" s="110"/>
      <c r="F21" s="110"/>
      <c r="G21" s="111"/>
      <c r="H21" s="109"/>
      <c r="I21" s="110"/>
      <c r="J21" s="110"/>
      <c r="K21" s="110"/>
      <c r="L21" s="110"/>
      <c r="M21" s="110"/>
      <c r="N21" s="110"/>
      <c r="O21" s="112"/>
      <c r="P21" s="109"/>
      <c r="Q21" s="110"/>
      <c r="R21" s="110"/>
      <c r="S21" s="111"/>
      <c r="T21" s="109"/>
      <c r="U21" s="110"/>
      <c r="V21" s="110"/>
      <c r="W21" s="110"/>
      <c r="X21" s="110"/>
      <c r="Y21" s="110"/>
      <c r="Z21" s="110"/>
      <c r="AA21" s="111"/>
      <c r="AO21" s="102"/>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03"/>
    </row>
    <row r="22" spans="1:68" ht="21" customHeight="1">
      <c r="B22" s="194" t="s">
        <v>95</v>
      </c>
      <c r="C22" s="195"/>
      <c r="D22" s="11"/>
      <c r="E22" s="12"/>
      <c r="F22" s="12"/>
      <c r="G22" s="13"/>
      <c r="H22" s="11"/>
      <c r="I22" s="12"/>
      <c r="J22" s="12"/>
      <c r="K22" s="12"/>
      <c r="L22" s="12"/>
      <c r="M22" s="12"/>
      <c r="N22" s="12"/>
      <c r="O22" s="27"/>
      <c r="P22" s="11"/>
      <c r="Q22" s="12"/>
      <c r="R22" s="12"/>
      <c r="S22" s="13"/>
      <c r="T22" s="11"/>
      <c r="U22" s="12"/>
      <c r="V22" s="12"/>
      <c r="W22" s="12"/>
      <c r="X22" s="12"/>
      <c r="Y22" s="12"/>
      <c r="Z22" s="12"/>
      <c r="AA22" s="13"/>
      <c r="AO22" s="102"/>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03"/>
    </row>
    <row r="23" spans="1:68" ht="39.75" customHeight="1">
      <c r="B23" s="87" t="s">
        <v>279</v>
      </c>
      <c r="C23" s="58"/>
      <c r="O23" s="58"/>
      <c r="AO23" s="102"/>
      <c r="AP23" s="1"/>
      <c r="AQ23" s="1"/>
      <c r="AR23" s="1"/>
      <c r="AS23" s="1"/>
      <c r="AT23" s="1"/>
      <c r="AU23" s="1"/>
      <c r="AV23" s="1"/>
      <c r="AW23" s="1"/>
      <c r="AX23" s="1"/>
      <c r="AY23" s="1" t="s">
        <v>330</v>
      </c>
      <c r="AZ23" s="1"/>
      <c r="BA23" s="1"/>
      <c r="BB23" s="1"/>
      <c r="BC23" s="1"/>
      <c r="BD23" s="1"/>
      <c r="BE23" s="1"/>
      <c r="BF23" s="1"/>
      <c r="BG23" s="1"/>
      <c r="BH23" s="1"/>
      <c r="BI23" s="1"/>
      <c r="BJ23" s="1"/>
      <c r="BK23" s="1"/>
      <c r="BL23" s="1"/>
      <c r="BM23" s="1"/>
      <c r="BN23" s="1"/>
      <c r="BO23" s="1"/>
      <c r="BP23" s="103"/>
    </row>
    <row r="24" spans="1:68" ht="21" customHeight="1">
      <c r="A24">
        <v>2</v>
      </c>
      <c r="B24" s="88"/>
      <c r="C24" s="60" t="s">
        <v>278</v>
      </c>
      <c r="D24" s="145" t="s">
        <v>104</v>
      </c>
      <c r="E24" s="146"/>
      <c r="F24" s="146"/>
      <c r="G24" s="147"/>
      <c r="H24" s="151" t="s">
        <v>105</v>
      </c>
      <c r="I24" s="152"/>
      <c r="J24" s="152"/>
      <c r="K24" s="152"/>
      <c r="L24" s="152"/>
      <c r="M24" s="152"/>
      <c r="N24" s="152"/>
      <c r="O24" s="153"/>
      <c r="P24" s="140" t="s">
        <v>106</v>
      </c>
      <c r="Q24" s="141"/>
      <c r="R24" s="141"/>
      <c r="S24" s="142"/>
      <c r="T24" s="176" t="s">
        <v>107</v>
      </c>
      <c r="U24" s="177"/>
      <c r="V24" s="177"/>
      <c r="W24" s="177"/>
      <c r="X24" s="177"/>
      <c r="Y24" s="177"/>
      <c r="Z24" s="177"/>
      <c r="AA24" s="178"/>
      <c r="AO24" s="102"/>
      <c r="AP24" s="1"/>
      <c r="AQ24" s="1"/>
      <c r="AR24" s="1"/>
      <c r="AS24" s="1"/>
      <c r="AT24" s="1"/>
      <c r="AU24" s="1"/>
      <c r="AV24" s="1"/>
      <c r="AW24" s="1"/>
      <c r="AX24" s="1"/>
      <c r="AY24" s="1" t="s">
        <v>331</v>
      </c>
      <c r="AZ24" s="1"/>
      <c r="BA24" s="1"/>
      <c r="BB24" s="1"/>
      <c r="BC24" s="1"/>
      <c r="BD24" s="1" t="s">
        <v>332</v>
      </c>
      <c r="BE24" s="1"/>
      <c r="BF24" s="1"/>
      <c r="BG24" s="1"/>
      <c r="BH24" s="1"/>
      <c r="BI24" s="1"/>
      <c r="BJ24" s="1"/>
      <c r="BK24" s="1"/>
      <c r="BL24" s="1"/>
      <c r="BM24" s="1"/>
      <c r="BN24" s="1"/>
      <c r="BO24" s="1"/>
      <c r="BP24" s="103"/>
    </row>
    <row r="25" spans="1:68" ht="21" customHeight="1">
      <c r="B25" s="143" t="s">
        <v>272</v>
      </c>
      <c r="C25" s="144"/>
      <c r="D25" s="53" t="s">
        <v>87</v>
      </c>
      <c r="E25" s="51" t="s">
        <v>88</v>
      </c>
      <c r="F25" s="51" t="s">
        <v>89</v>
      </c>
      <c r="G25" s="52" t="s">
        <v>90</v>
      </c>
      <c r="H25" s="137" t="s">
        <v>91</v>
      </c>
      <c r="I25" s="135"/>
      <c r="J25" s="135" t="s">
        <v>92</v>
      </c>
      <c r="K25" s="135"/>
      <c r="L25" s="135" t="s">
        <v>93</v>
      </c>
      <c r="M25" s="135"/>
      <c r="N25" s="135" t="s">
        <v>94</v>
      </c>
      <c r="O25" s="189"/>
      <c r="P25" s="53" t="s">
        <v>96</v>
      </c>
      <c r="Q25" s="51" t="s">
        <v>97</v>
      </c>
      <c r="R25" s="51" t="s">
        <v>98</v>
      </c>
      <c r="S25" s="52" t="s">
        <v>99</v>
      </c>
      <c r="T25" s="137" t="s">
        <v>100</v>
      </c>
      <c r="U25" s="135"/>
      <c r="V25" s="135" t="s">
        <v>101</v>
      </c>
      <c r="W25" s="135"/>
      <c r="X25" s="135" t="s">
        <v>102</v>
      </c>
      <c r="Y25" s="135"/>
      <c r="Z25" s="135" t="s">
        <v>103</v>
      </c>
      <c r="AA25" s="136"/>
      <c r="AO25" s="102"/>
      <c r="AP25" s="2" t="s">
        <v>86</v>
      </c>
      <c r="AQ25" s="2" t="s">
        <v>324</v>
      </c>
      <c r="AR25" s="2" t="s">
        <v>325</v>
      </c>
      <c r="AS25" s="2" t="s">
        <v>326</v>
      </c>
      <c r="AT25" s="2" t="s">
        <v>327</v>
      </c>
      <c r="AU25" s="2" t="s">
        <v>323</v>
      </c>
      <c r="AV25" s="2" t="s">
        <v>322</v>
      </c>
      <c r="AW25" s="2" t="s">
        <v>328</v>
      </c>
      <c r="AX25" s="2" t="s">
        <v>321</v>
      </c>
      <c r="AY25" s="2" t="s">
        <v>329</v>
      </c>
      <c r="AZ25" s="2" t="s">
        <v>87</v>
      </c>
      <c r="BA25" s="2" t="s">
        <v>88</v>
      </c>
      <c r="BB25" s="2" t="s">
        <v>89</v>
      </c>
      <c r="BC25" s="2" t="s">
        <v>90</v>
      </c>
      <c r="BD25" s="2" t="s">
        <v>91</v>
      </c>
      <c r="BE25" s="2" t="s">
        <v>92</v>
      </c>
      <c r="BF25" s="2" t="s">
        <v>93</v>
      </c>
      <c r="BG25" s="2" t="s">
        <v>94</v>
      </c>
      <c r="BH25" s="2" t="s">
        <v>96</v>
      </c>
      <c r="BI25" s="2" t="s">
        <v>97</v>
      </c>
      <c r="BJ25" s="2" t="s">
        <v>98</v>
      </c>
      <c r="BK25" s="2" t="s">
        <v>99</v>
      </c>
      <c r="BL25" s="2" t="s">
        <v>100</v>
      </c>
      <c r="BM25" s="2" t="s">
        <v>101</v>
      </c>
      <c r="BN25" s="2" t="s">
        <v>102</v>
      </c>
      <c r="BO25" s="2" t="s">
        <v>103</v>
      </c>
      <c r="BP25" s="103"/>
    </row>
    <row r="26" spans="1:68" ht="21" customHeight="1">
      <c r="B26" s="216"/>
      <c r="C26" s="217"/>
      <c r="D26" s="9"/>
      <c r="E26" s="7"/>
      <c r="F26" s="7"/>
      <c r="G26" s="10"/>
      <c r="H26" s="9"/>
      <c r="I26" s="7"/>
      <c r="J26" s="7"/>
      <c r="K26" s="7"/>
      <c r="L26" s="7"/>
      <c r="M26" s="7"/>
      <c r="N26" s="7"/>
      <c r="O26" s="26"/>
      <c r="P26" s="9"/>
      <c r="Q26" s="7"/>
      <c r="R26" s="7"/>
      <c r="S26" s="10"/>
      <c r="T26" s="9"/>
      <c r="U26" s="7"/>
      <c r="V26" s="7"/>
      <c r="W26" s="7"/>
      <c r="X26" s="7"/>
      <c r="Y26" s="7"/>
      <c r="Z26" s="7"/>
      <c r="AA26" s="10"/>
      <c r="AO26" s="102"/>
      <c r="AP26" s="1" t="str">
        <f>B24&amp;C24</f>
        <v>中学校</v>
      </c>
      <c r="AQ26" s="1"/>
      <c r="AR26" s="1"/>
      <c r="AS26" s="1"/>
      <c r="AT26" s="1"/>
      <c r="AU26" s="1"/>
      <c r="AV26" s="1"/>
      <c r="AW26" s="1"/>
      <c r="AX26" s="1"/>
      <c r="AY26" s="1" t="str">
        <f>AY23&amp;B26&amp;AY24</f>
        <v>()</v>
      </c>
      <c r="AZ26" s="1" t="str">
        <f>D26&amp;AY26&amp;1</f>
        <v>()1</v>
      </c>
      <c r="BA26" s="1" t="str">
        <f>E26&amp;AY26&amp;2</f>
        <v>()2</v>
      </c>
      <c r="BB26" s="1" t="str">
        <f>F26&amp;AY26&amp;3</f>
        <v>()3</v>
      </c>
      <c r="BC26" s="1" t="str">
        <f>G26&amp;AY26&amp;4</f>
        <v>()4</v>
      </c>
      <c r="BD26" s="1" t="str">
        <f>H26&amp;BD24&amp;I26&amp;AY26&amp;1</f>
        <v>･()1</v>
      </c>
      <c r="BE26" s="1" t="str">
        <f>J26&amp;BD24&amp;K26&amp;AY26&amp;2</f>
        <v>･()2</v>
      </c>
      <c r="BF26" s="1" t="str">
        <f>L26&amp;BD24&amp;M26&amp;AY26&amp;3</f>
        <v>･()3</v>
      </c>
      <c r="BG26" s="1" t="str">
        <f>N26&amp;BD24&amp;O26&amp;AY26&amp;4</f>
        <v>･()4</v>
      </c>
      <c r="BH26" s="1" t="str">
        <f>P26&amp;AY26&amp;1</f>
        <v>()1</v>
      </c>
      <c r="BI26" s="1" t="str">
        <f>Q26&amp;AY26&amp;2</f>
        <v>()2</v>
      </c>
      <c r="BJ26" s="1" t="str">
        <f>R26&amp;AY26&amp;3</f>
        <v>()3</v>
      </c>
      <c r="BK26" s="1" t="str">
        <f>S26&amp;AY26&amp;4</f>
        <v>()4</v>
      </c>
      <c r="BL26" s="1" t="str">
        <f>T26&amp;BD24&amp;U26&amp;AY26&amp;1</f>
        <v>･()1</v>
      </c>
      <c r="BM26" s="1" t="str">
        <f>V26&amp;BD24&amp;W26&amp;AY26&amp;2</f>
        <v>･()2</v>
      </c>
      <c r="BN26" s="1" t="str">
        <f>X26&amp;BD24&amp;Y26&amp;AY26&amp;3</f>
        <v>･()3</v>
      </c>
      <c r="BO26" s="1" t="str">
        <f>Z26&amp;BD24&amp;AA26&amp;AY26&amp;4</f>
        <v>･()4</v>
      </c>
      <c r="BP26" s="103"/>
    </row>
    <row r="27" spans="1:68" ht="21" customHeight="1">
      <c r="B27" s="228" t="s">
        <v>349</v>
      </c>
      <c r="C27" s="229"/>
      <c r="D27" s="109"/>
      <c r="E27" s="110"/>
      <c r="F27" s="110"/>
      <c r="G27" s="111"/>
      <c r="H27" s="109"/>
      <c r="I27" s="110"/>
      <c r="J27" s="110"/>
      <c r="K27" s="110"/>
      <c r="L27" s="110"/>
      <c r="M27" s="110"/>
      <c r="N27" s="110"/>
      <c r="O27" s="112"/>
      <c r="P27" s="109"/>
      <c r="Q27" s="110"/>
      <c r="R27" s="110"/>
      <c r="S27" s="111"/>
      <c r="T27" s="109"/>
      <c r="U27" s="110"/>
      <c r="V27" s="110"/>
      <c r="W27" s="110"/>
      <c r="X27" s="110"/>
      <c r="Y27" s="110"/>
      <c r="Z27" s="110"/>
      <c r="AA27" s="111"/>
      <c r="AO27" s="102"/>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03"/>
    </row>
    <row r="28" spans="1:68" ht="21" customHeight="1">
      <c r="B28" s="194" t="s">
        <v>95</v>
      </c>
      <c r="C28" s="195"/>
      <c r="D28" s="11"/>
      <c r="E28" s="12"/>
      <c r="F28" s="12"/>
      <c r="G28" s="13"/>
      <c r="H28" s="11"/>
      <c r="I28" s="12"/>
      <c r="J28" s="12"/>
      <c r="K28" s="12"/>
      <c r="L28" s="12"/>
      <c r="M28" s="12"/>
      <c r="N28" s="12"/>
      <c r="O28" s="27"/>
      <c r="P28" s="11"/>
      <c r="Q28" s="12"/>
      <c r="R28" s="12"/>
      <c r="S28" s="13"/>
      <c r="T28" s="11"/>
      <c r="U28" s="12"/>
      <c r="V28" s="12"/>
      <c r="W28" s="12"/>
      <c r="X28" s="12"/>
      <c r="Y28" s="12"/>
      <c r="Z28" s="12"/>
      <c r="AA28" s="13"/>
      <c r="AO28" s="102"/>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03"/>
    </row>
    <row r="29" spans="1:68" ht="39.75" customHeight="1">
      <c r="B29" s="75"/>
      <c r="C29" s="58"/>
      <c r="O29" s="58"/>
      <c r="AO29" s="102"/>
      <c r="AP29" s="1"/>
      <c r="AQ29" s="1"/>
      <c r="AR29" s="1"/>
      <c r="AS29" s="1"/>
      <c r="AT29" s="1"/>
      <c r="AU29" s="1"/>
      <c r="AV29" s="1"/>
      <c r="AW29" s="1"/>
      <c r="AX29" s="1"/>
      <c r="AY29" s="1" t="s">
        <v>330</v>
      </c>
      <c r="AZ29" s="1"/>
      <c r="BA29" s="1"/>
      <c r="BB29" s="1"/>
      <c r="BC29" s="1"/>
      <c r="BD29" s="1"/>
      <c r="BE29" s="1"/>
      <c r="BF29" s="1"/>
      <c r="BG29" s="1"/>
      <c r="BH29" s="1"/>
      <c r="BI29" s="1"/>
      <c r="BJ29" s="1"/>
      <c r="BK29" s="1"/>
      <c r="BL29" s="1"/>
      <c r="BM29" s="1"/>
      <c r="BN29" s="1"/>
      <c r="BO29" s="1"/>
      <c r="BP29" s="103"/>
    </row>
    <row r="30" spans="1:68" ht="21" customHeight="1">
      <c r="A30">
        <v>3</v>
      </c>
      <c r="B30" s="88"/>
      <c r="C30" s="60" t="s">
        <v>278</v>
      </c>
      <c r="D30" s="145" t="s">
        <v>104</v>
      </c>
      <c r="E30" s="146"/>
      <c r="F30" s="146"/>
      <c r="G30" s="147"/>
      <c r="H30" s="151" t="s">
        <v>105</v>
      </c>
      <c r="I30" s="152"/>
      <c r="J30" s="152"/>
      <c r="K30" s="152"/>
      <c r="L30" s="152"/>
      <c r="M30" s="152"/>
      <c r="N30" s="152"/>
      <c r="O30" s="153"/>
      <c r="P30" s="140" t="s">
        <v>106</v>
      </c>
      <c r="Q30" s="141"/>
      <c r="R30" s="141"/>
      <c r="S30" s="142"/>
      <c r="T30" s="176" t="s">
        <v>107</v>
      </c>
      <c r="U30" s="177"/>
      <c r="V30" s="177"/>
      <c r="W30" s="177"/>
      <c r="X30" s="177"/>
      <c r="Y30" s="177"/>
      <c r="Z30" s="177"/>
      <c r="AA30" s="178"/>
      <c r="AO30" s="102"/>
      <c r="AP30" s="1"/>
      <c r="AQ30" s="1"/>
      <c r="AR30" s="1"/>
      <c r="AS30" s="1"/>
      <c r="AT30" s="1"/>
      <c r="AU30" s="1"/>
      <c r="AV30" s="1"/>
      <c r="AW30" s="1"/>
      <c r="AX30" s="1"/>
      <c r="AY30" s="1" t="s">
        <v>331</v>
      </c>
      <c r="AZ30" s="1"/>
      <c r="BA30" s="1"/>
      <c r="BB30" s="1"/>
      <c r="BC30" s="1"/>
      <c r="BD30" s="1" t="s">
        <v>332</v>
      </c>
      <c r="BE30" s="1"/>
      <c r="BF30" s="1"/>
      <c r="BG30" s="1"/>
      <c r="BH30" s="1"/>
      <c r="BI30" s="1"/>
      <c r="BJ30" s="1"/>
      <c r="BK30" s="1"/>
      <c r="BL30" s="1"/>
      <c r="BM30" s="1"/>
      <c r="BN30" s="1"/>
      <c r="BO30" s="1"/>
      <c r="BP30" s="103"/>
    </row>
    <row r="31" spans="1:68" ht="21" customHeight="1">
      <c r="B31" s="143" t="s">
        <v>272</v>
      </c>
      <c r="C31" s="144"/>
      <c r="D31" s="53" t="s">
        <v>87</v>
      </c>
      <c r="E31" s="51" t="s">
        <v>88</v>
      </c>
      <c r="F31" s="51" t="s">
        <v>89</v>
      </c>
      <c r="G31" s="52" t="s">
        <v>90</v>
      </c>
      <c r="H31" s="137" t="s">
        <v>91</v>
      </c>
      <c r="I31" s="135"/>
      <c r="J31" s="135" t="s">
        <v>92</v>
      </c>
      <c r="K31" s="135"/>
      <c r="L31" s="135" t="s">
        <v>93</v>
      </c>
      <c r="M31" s="135"/>
      <c r="N31" s="135" t="s">
        <v>94</v>
      </c>
      <c r="O31" s="189"/>
      <c r="P31" s="53" t="s">
        <v>96</v>
      </c>
      <c r="Q31" s="51" t="s">
        <v>97</v>
      </c>
      <c r="R31" s="51" t="s">
        <v>98</v>
      </c>
      <c r="S31" s="52" t="s">
        <v>99</v>
      </c>
      <c r="T31" s="137" t="s">
        <v>100</v>
      </c>
      <c r="U31" s="135"/>
      <c r="V31" s="135" t="s">
        <v>101</v>
      </c>
      <c r="W31" s="135"/>
      <c r="X31" s="135" t="s">
        <v>102</v>
      </c>
      <c r="Y31" s="135"/>
      <c r="Z31" s="135" t="s">
        <v>103</v>
      </c>
      <c r="AA31" s="136"/>
      <c r="AO31" s="102"/>
      <c r="AP31" s="2" t="s">
        <v>86</v>
      </c>
      <c r="AQ31" s="2" t="s">
        <v>324</v>
      </c>
      <c r="AR31" s="2" t="s">
        <v>325</v>
      </c>
      <c r="AS31" s="2" t="s">
        <v>326</v>
      </c>
      <c r="AT31" s="2" t="s">
        <v>327</v>
      </c>
      <c r="AU31" s="2" t="s">
        <v>323</v>
      </c>
      <c r="AV31" s="2" t="s">
        <v>322</v>
      </c>
      <c r="AW31" s="2" t="s">
        <v>328</v>
      </c>
      <c r="AX31" s="2" t="s">
        <v>321</v>
      </c>
      <c r="AY31" s="2" t="s">
        <v>329</v>
      </c>
      <c r="AZ31" s="2" t="s">
        <v>87</v>
      </c>
      <c r="BA31" s="2" t="s">
        <v>88</v>
      </c>
      <c r="BB31" s="2" t="s">
        <v>89</v>
      </c>
      <c r="BC31" s="2" t="s">
        <v>90</v>
      </c>
      <c r="BD31" s="2" t="s">
        <v>91</v>
      </c>
      <c r="BE31" s="2" t="s">
        <v>92</v>
      </c>
      <c r="BF31" s="2" t="s">
        <v>93</v>
      </c>
      <c r="BG31" s="2" t="s">
        <v>94</v>
      </c>
      <c r="BH31" s="2" t="s">
        <v>96</v>
      </c>
      <c r="BI31" s="2" t="s">
        <v>97</v>
      </c>
      <c r="BJ31" s="2" t="s">
        <v>98</v>
      </c>
      <c r="BK31" s="2" t="s">
        <v>99</v>
      </c>
      <c r="BL31" s="2" t="s">
        <v>100</v>
      </c>
      <c r="BM31" s="2" t="s">
        <v>101</v>
      </c>
      <c r="BN31" s="2" t="s">
        <v>102</v>
      </c>
      <c r="BO31" s="2" t="s">
        <v>103</v>
      </c>
      <c r="BP31" s="103"/>
    </row>
    <row r="32" spans="1:68" ht="21" customHeight="1">
      <c r="B32" s="216"/>
      <c r="C32" s="217"/>
      <c r="D32" s="9"/>
      <c r="E32" s="7"/>
      <c r="F32" s="7"/>
      <c r="G32" s="10"/>
      <c r="H32" s="9"/>
      <c r="I32" s="7"/>
      <c r="J32" s="7"/>
      <c r="K32" s="7"/>
      <c r="L32" s="7"/>
      <c r="M32" s="7"/>
      <c r="N32" s="7"/>
      <c r="O32" s="26"/>
      <c r="P32" s="9"/>
      <c r="Q32" s="7"/>
      <c r="R32" s="7"/>
      <c r="S32" s="10"/>
      <c r="T32" s="9"/>
      <c r="U32" s="7"/>
      <c r="V32" s="7"/>
      <c r="W32" s="7"/>
      <c r="X32" s="7"/>
      <c r="Y32" s="7"/>
      <c r="Z32" s="7"/>
      <c r="AA32" s="10"/>
      <c r="AO32" s="102"/>
      <c r="AP32" s="1" t="str">
        <f>B30&amp;C30</f>
        <v>中学校</v>
      </c>
      <c r="AQ32" s="1"/>
      <c r="AR32" s="1"/>
      <c r="AS32" s="1"/>
      <c r="AT32" s="1"/>
      <c r="AU32" s="1"/>
      <c r="AV32" s="1"/>
      <c r="AW32" s="1"/>
      <c r="AX32" s="1"/>
      <c r="AY32" s="1" t="str">
        <f>AY29&amp;B32&amp;AY30</f>
        <v>()</v>
      </c>
      <c r="AZ32" s="1" t="str">
        <f>D32&amp;AY32&amp;1</f>
        <v>()1</v>
      </c>
      <c r="BA32" s="1" t="str">
        <f>E32&amp;AY32&amp;2</f>
        <v>()2</v>
      </c>
      <c r="BB32" s="1" t="str">
        <f>F32&amp;AY32&amp;3</f>
        <v>()3</v>
      </c>
      <c r="BC32" s="1" t="str">
        <f>G32&amp;AY32&amp;4</f>
        <v>()4</v>
      </c>
      <c r="BD32" s="1" t="str">
        <f>H32&amp;BD30&amp;I32&amp;AY32&amp;1</f>
        <v>･()1</v>
      </c>
      <c r="BE32" s="1" t="str">
        <f>J32&amp;BD30&amp;K32&amp;AY32&amp;2</f>
        <v>･()2</v>
      </c>
      <c r="BF32" s="1" t="str">
        <f>L32&amp;BD30&amp;M32&amp;AY32&amp;3</f>
        <v>･()3</v>
      </c>
      <c r="BG32" s="1" t="str">
        <f>N32&amp;BD30&amp;O32&amp;AY32&amp;4</f>
        <v>･()4</v>
      </c>
      <c r="BH32" s="1" t="str">
        <f>P32&amp;AY32&amp;1</f>
        <v>()1</v>
      </c>
      <c r="BI32" s="1" t="str">
        <f>Q32&amp;AY32&amp;2</f>
        <v>()2</v>
      </c>
      <c r="BJ32" s="1" t="str">
        <f>R32&amp;AY32&amp;3</f>
        <v>()3</v>
      </c>
      <c r="BK32" s="1" t="str">
        <f>S32&amp;AY32&amp;4</f>
        <v>()4</v>
      </c>
      <c r="BL32" s="1" t="str">
        <f>T32&amp;BD30&amp;U32&amp;AY32&amp;1</f>
        <v>･()1</v>
      </c>
      <c r="BM32" s="1" t="str">
        <f>V32&amp;BD30&amp;W32&amp;AY32&amp;2</f>
        <v>･()2</v>
      </c>
      <c r="BN32" s="1" t="str">
        <f>X32&amp;BD30&amp;Y32&amp;AY32&amp;3</f>
        <v>･()3</v>
      </c>
      <c r="BO32" s="1" t="str">
        <f>Z32&amp;BD30&amp;AA32&amp;AY32&amp;4</f>
        <v>･()4</v>
      </c>
      <c r="BP32" s="103"/>
    </row>
    <row r="33" spans="1:68" ht="21" customHeight="1">
      <c r="B33" s="228" t="s">
        <v>349</v>
      </c>
      <c r="C33" s="229"/>
      <c r="D33" s="109"/>
      <c r="E33" s="110"/>
      <c r="F33" s="110"/>
      <c r="G33" s="111"/>
      <c r="H33" s="109"/>
      <c r="I33" s="110"/>
      <c r="J33" s="110"/>
      <c r="K33" s="110"/>
      <c r="L33" s="110"/>
      <c r="M33" s="110"/>
      <c r="N33" s="110"/>
      <c r="O33" s="112"/>
      <c r="P33" s="109"/>
      <c r="Q33" s="110"/>
      <c r="R33" s="110"/>
      <c r="S33" s="111"/>
      <c r="T33" s="109"/>
      <c r="U33" s="110"/>
      <c r="V33" s="110"/>
      <c r="W33" s="110"/>
      <c r="X33" s="110"/>
      <c r="Y33" s="110"/>
      <c r="Z33" s="110"/>
      <c r="AA33" s="111"/>
      <c r="AO33" s="102"/>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03"/>
    </row>
    <row r="34" spans="1:68" ht="21" customHeight="1">
      <c r="B34" s="194" t="s">
        <v>95</v>
      </c>
      <c r="C34" s="195"/>
      <c r="D34" s="11"/>
      <c r="E34" s="12"/>
      <c r="F34" s="12"/>
      <c r="G34" s="13"/>
      <c r="H34" s="11"/>
      <c r="I34" s="12"/>
      <c r="J34" s="12"/>
      <c r="K34" s="12"/>
      <c r="L34" s="12"/>
      <c r="M34" s="12"/>
      <c r="N34" s="12"/>
      <c r="O34" s="27"/>
      <c r="P34" s="11"/>
      <c r="Q34" s="12"/>
      <c r="R34" s="12"/>
      <c r="S34" s="13"/>
      <c r="T34" s="11"/>
      <c r="U34" s="12"/>
      <c r="V34" s="12"/>
      <c r="W34" s="12"/>
      <c r="X34" s="12"/>
      <c r="Y34" s="12"/>
      <c r="Z34" s="12"/>
      <c r="AA34" s="13"/>
      <c r="AO34" s="102"/>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03"/>
    </row>
    <row r="35" spans="1:68" ht="39" customHeight="1">
      <c r="B35" s="75"/>
      <c r="C35" s="70"/>
      <c r="O35" s="58"/>
      <c r="AO35" s="102"/>
      <c r="AP35" s="1"/>
      <c r="AQ35" s="1"/>
      <c r="AR35" s="1"/>
      <c r="AS35" s="1"/>
      <c r="AT35" s="1"/>
      <c r="AU35" s="1"/>
      <c r="AV35" s="1"/>
      <c r="AW35" s="1"/>
      <c r="AX35" s="1"/>
      <c r="AY35" s="1" t="s">
        <v>330</v>
      </c>
      <c r="AZ35" s="1"/>
      <c r="BA35" s="1"/>
      <c r="BB35" s="1"/>
      <c r="BC35" s="1"/>
      <c r="BD35" s="1"/>
      <c r="BE35" s="1"/>
      <c r="BF35" s="1"/>
      <c r="BG35" s="1"/>
      <c r="BH35" s="1"/>
      <c r="BI35" s="1"/>
      <c r="BJ35" s="1"/>
      <c r="BK35" s="1"/>
      <c r="BL35" s="1"/>
      <c r="BM35" s="1"/>
      <c r="BN35" s="1"/>
      <c r="BO35" s="1"/>
      <c r="BP35" s="103"/>
    </row>
    <row r="36" spans="1:68" ht="21" customHeight="1">
      <c r="A36">
        <v>4</v>
      </c>
      <c r="B36" s="88"/>
      <c r="C36" s="60" t="s">
        <v>278</v>
      </c>
      <c r="D36" s="145" t="s">
        <v>104</v>
      </c>
      <c r="E36" s="146"/>
      <c r="F36" s="146"/>
      <c r="G36" s="147"/>
      <c r="H36" s="151" t="s">
        <v>105</v>
      </c>
      <c r="I36" s="152"/>
      <c r="J36" s="152"/>
      <c r="K36" s="152"/>
      <c r="L36" s="152"/>
      <c r="M36" s="152"/>
      <c r="N36" s="152"/>
      <c r="O36" s="153"/>
      <c r="P36" s="140" t="s">
        <v>106</v>
      </c>
      <c r="Q36" s="141"/>
      <c r="R36" s="141"/>
      <c r="S36" s="142"/>
      <c r="T36" s="176" t="s">
        <v>107</v>
      </c>
      <c r="U36" s="177"/>
      <c r="V36" s="177"/>
      <c r="W36" s="177"/>
      <c r="X36" s="177"/>
      <c r="Y36" s="177"/>
      <c r="Z36" s="177"/>
      <c r="AA36" s="178"/>
      <c r="AO36" s="102"/>
      <c r="AP36" s="1"/>
      <c r="AQ36" s="1"/>
      <c r="AR36" s="1"/>
      <c r="AS36" s="1"/>
      <c r="AT36" s="1"/>
      <c r="AU36" s="1"/>
      <c r="AV36" s="1"/>
      <c r="AW36" s="1"/>
      <c r="AX36" s="1"/>
      <c r="AY36" s="1" t="s">
        <v>331</v>
      </c>
      <c r="AZ36" s="1"/>
      <c r="BA36" s="1"/>
      <c r="BB36" s="1"/>
      <c r="BC36" s="1"/>
      <c r="BD36" s="1" t="s">
        <v>332</v>
      </c>
      <c r="BE36" s="1"/>
      <c r="BF36" s="1"/>
      <c r="BG36" s="1"/>
      <c r="BH36" s="1"/>
      <c r="BI36" s="1"/>
      <c r="BJ36" s="1"/>
      <c r="BK36" s="1"/>
      <c r="BL36" s="1"/>
      <c r="BM36" s="1"/>
      <c r="BN36" s="1"/>
      <c r="BO36" s="1"/>
      <c r="BP36" s="103"/>
    </row>
    <row r="37" spans="1:68" ht="21" customHeight="1">
      <c r="B37" s="143" t="s">
        <v>272</v>
      </c>
      <c r="C37" s="144"/>
      <c r="D37" s="53" t="s">
        <v>87</v>
      </c>
      <c r="E37" s="51" t="s">
        <v>88</v>
      </c>
      <c r="F37" s="51" t="s">
        <v>89</v>
      </c>
      <c r="G37" s="52" t="s">
        <v>90</v>
      </c>
      <c r="H37" s="137" t="s">
        <v>91</v>
      </c>
      <c r="I37" s="135"/>
      <c r="J37" s="135" t="s">
        <v>92</v>
      </c>
      <c r="K37" s="135"/>
      <c r="L37" s="135" t="s">
        <v>93</v>
      </c>
      <c r="M37" s="135"/>
      <c r="N37" s="135" t="s">
        <v>94</v>
      </c>
      <c r="O37" s="189"/>
      <c r="P37" s="53" t="s">
        <v>96</v>
      </c>
      <c r="Q37" s="51" t="s">
        <v>97</v>
      </c>
      <c r="R37" s="51" t="s">
        <v>98</v>
      </c>
      <c r="S37" s="52" t="s">
        <v>99</v>
      </c>
      <c r="T37" s="137" t="s">
        <v>100</v>
      </c>
      <c r="U37" s="135"/>
      <c r="V37" s="135" t="s">
        <v>101</v>
      </c>
      <c r="W37" s="135"/>
      <c r="X37" s="135" t="s">
        <v>102</v>
      </c>
      <c r="Y37" s="135"/>
      <c r="Z37" s="135" t="s">
        <v>103</v>
      </c>
      <c r="AA37" s="136"/>
      <c r="AO37" s="102"/>
      <c r="AP37" s="2" t="s">
        <v>86</v>
      </c>
      <c r="AQ37" s="2" t="s">
        <v>324</v>
      </c>
      <c r="AR37" s="2" t="s">
        <v>325</v>
      </c>
      <c r="AS37" s="2" t="s">
        <v>326</v>
      </c>
      <c r="AT37" s="2" t="s">
        <v>327</v>
      </c>
      <c r="AU37" s="2" t="s">
        <v>323</v>
      </c>
      <c r="AV37" s="2" t="s">
        <v>322</v>
      </c>
      <c r="AW37" s="2" t="s">
        <v>328</v>
      </c>
      <c r="AX37" s="2" t="s">
        <v>321</v>
      </c>
      <c r="AY37" s="2" t="s">
        <v>329</v>
      </c>
      <c r="AZ37" s="2" t="s">
        <v>87</v>
      </c>
      <c r="BA37" s="2" t="s">
        <v>88</v>
      </c>
      <c r="BB37" s="2" t="s">
        <v>89</v>
      </c>
      <c r="BC37" s="2" t="s">
        <v>90</v>
      </c>
      <c r="BD37" s="2" t="s">
        <v>91</v>
      </c>
      <c r="BE37" s="2" t="s">
        <v>92</v>
      </c>
      <c r="BF37" s="2" t="s">
        <v>93</v>
      </c>
      <c r="BG37" s="2" t="s">
        <v>94</v>
      </c>
      <c r="BH37" s="2" t="s">
        <v>96</v>
      </c>
      <c r="BI37" s="2" t="s">
        <v>97</v>
      </c>
      <c r="BJ37" s="2" t="s">
        <v>98</v>
      </c>
      <c r="BK37" s="2" t="s">
        <v>99</v>
      </c>
      <c r="BL37" s="2" t="s">
        <v>100</v>
      </c>
      <c r="BM37" s="2" t="s">
        <v>101</v>
      </c>
      <c r="BN37" s="2" t="s">
        <v>102</v>
      </c>
      <c r="BO37" s="2" t="s">
        <v>103</v>
      </c>
      <c r="BP37" s="103"/>
    </row>
    <row r="38" spans="1:68" ht="21" customHeight="1">
      <c r="B38" s="216"/>
      <c r="C38" s="217"/>
      <c r="D38" s="9"/>
      <c r="E38" s="7"/>
      <c r="F38" s="7"/>
      <c r="G38" s="10"/>
      <c r="H38" s="9"/>
      <c r="I38" s="7"/>
      <c r="J38" s="7"/>
      <c r="K38" s="7"/>
      <c r="L38" s="7"/>
      <c r="M38" s="7"/>
      <c r="N38" s="7"/>
      <c r="O38" s="26"/>
      <c r="P38" s="9"/>
      <c r="Q38" s="7"/>
      <c r="R38" s="7"/>
      <c r="S38" s="10"/>
      <c r="T38" s="9"/>
      <c r="U38" s="7"/>
      <c r="V38" s="7"/>
      <c r="W38" s="7"/>
      <c r="X38" s="7"/>
      <c r="Y38" s="7"/>
      <c r="Z38" s="7"/>
      <c r="AA38" s="10"/>
      <c r="AO38" s="102"/>
      <c r="AP38" s="1" t="str">
        <f>B36&amp;C36</f>
        <v>中学校</v>
      </c>
      <c r="AQ38" s="1"/>
      <c r="AR38" s="1"/>
      <c r="AS38" s="1"/>
      <c r="AT38" s="1"/>
      <c r="AU38" s="1"/>
      <c r="AV38" s="1"/>
      <c r="AW38" s="1"/>
      <c r="AX38" s="1"/>
      <c r="AY38" s="1" t="str">
        <f>AY35&amp;B38&amp;AY36</f>
        <v>()</v>
      </c>
      <c r="AZ38" s="1" t="str">
        <f>D38&amp;AY38&amp;1</f>
        <v>()1</v>
      </c>
      <c r="BA38" s="1" t="str">
        <f>E38&amp;AY38&amp;2</f>
        <v>()2</v>
      </c>
      <c r="BB38" s="1" t="str">
        <f>F38&amp;AY38&amp;3</f>
        <v>()3</v>
      </c>
      <c r="BC38" s="1" t="str">
        <f>G38&amp;AY38&amp;4</f>
        <v>()4</v>
      </c>
      <c r="BD38" s="1" t="str">
        <f>H38&amp;BD36&amp;I38&amp;AY38&amp;1</f>
        <v>･()1</v>
      </c>
      <c r="BE38" s="1" t="str">
        <f>J38&amp;BD36&amp;K38&amp;AY38&amp;2</f>
        <v>･()2</v>
      </c>
      <c r="BF38" s="1" t="str">
        <f>L38&amp;BD36&amp;M38&amp;AY38&amp;3</f>
        <v>･()3</v>
      </c>
      <c r="BG38" s="1" t="str">
        <f>N38&amp;BD36&amp;O38&amp;AY38&amp;4</f>
        <v>･()4</v>
      </c>
      <c r="BH38" s="1" t="str">
        <f>P38&amp;AY38&amp;1</f>
        <v>()1</v>
      </c>
      <c r="BI38" s="1" t="str">
        <f>Q38&amp;AY38&amp;2</f>
        <v>()2</v>
      </c>
      <c r="BJ38" s="1" t="str">
        <f>R38&amp;AY38&amp;3</f>
        <v>()3</v>
      </c>
      <c r="BK38" s="1" t="str">
        <f>S38&amp;AY38&amp;4</f>
        <v>()4</v>
      </c>
      <c r="BL38" s="1" t="str">
        <f>T38&amp;BD36&amp;U38&amp;AY38&amp;1</f>
        <v>･()1</v>
      </c>
      <c r="BM38" s="1" t="str">
        <f>V38&amp;BD36&amp;W38&amp;AY38&amp;2</f>
        <v>･()2</v>
      </c>
      <c r="BN38" s="1" t="str">
        <f>X38&amp;BD36&amp;Y38&amp;AY38&amp;3</f>
        <v>･()3</v>
      </c>
      <c r="BO38" s="1" t="str">
        <f>Z38&amp;BD36&amp;AA38&amp;AY38&amp;4</f>
        <v>･()4</v>
      </c>
      <c r="BP38" s="103"/>
    </row>
    <row r="39" spans="1:68" ht="21" customHeight="1">
      <c r="B39" s="228" t="s">
        <v>349</v>
      </c>
      <c r="C39" s="229"/>
      <c r="D39" s="109"/>
      <c r="E39" s="110"/>
      <c r="F39" s="110"/>
      <c r="G39" s="111"/>
      <c r="H39" s="109"/>
      <c r="I39" s="110"/>
      <c r="J39" s="110"/>
      <c r="K39" s="110"/>
      <c r="L39" s="110"/>
      <c r="M39" s="110"/>
      <c r="N39" s="110"/>
      <c r="O39" s="112"/>
      <c r="P39" s="109"/>
      <c r="Q39" s="110"/>
      <c r="R39" s="110"/>
      <c r="S39" s="111"/>
      <c r="T39" s="109"/>
      <c r="U39" s="110"/>
      <c r="V39" s="110"/>
      <c r="W39" s="110"/>
      <c r="X39" s="110"/>
      <c r="Y39" s="110"/>
      <c r="Z39" s="110"/>
      <c r="AA39" s="111"/>
      <c r="AO39" s="102"/>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03"/>
    </row>
    <row r="40" spans="1:68" ht="21" customHeight="1">
      <c r="B40" s="194" t="s">
        <v>95</v>
      </c>
      <c r="C40" s="195"/>
      <c r="D40" s="11"/>
      <c r="E40" s="12"/>
      <c r="F40" s="12"/>
      <c r="G40" s="13"/>
      <c r="H40" s="11"/>
      <c r="I40" s="12"/>
      <c r="J40" s="12"/>
      <c r="K40" s="12"/>
      <c r="L40" s="12"/>
      <c r="M40" s="12"/>
      <c r="N40" s="12"/>
      <c r="O40" s="27"/>
      <c r="P40" s="11"/>
      <c r="Q40" s="12"/>
      <c r="R40" s="12"/>
      <c r="S40" s="13"/>
      <c r="T40" s="11"/>
      <c r="U40" s="12"/>
      <c r="V40" s="12"/>
      <c r="W40" s="12"/>
      <c r="X40" s="12"/>
      <c r="Y40" s="12"/>
      <c r="Z40" s="12"/>
      <c r="AA40" s="13"/>
      <c r="AO40" s="102"/>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03"/>
    </row>
    <row r="41" spans="1:68" ht="39" customHeight="1">
      <c r="B41" s="75"/>
      <c r="C41" s="58"/>
      <c r="O41" s="58"/>
      <c r="AO41" s="102"/>
      <c r="AP41" s="1"/>
      <c r="AQ41" s="1"/>
      <c r="AR41" s="1"/>
      <c r="AS41" s="1"/>
      <c r="AT41" s="1"/>
      <c r="AU41" s="1"/>
      <c r="AV41" s="1"/>
      <c r="AW41" s="1"/>
      <c r="AX41" s="1"/>
      <c r="AY41" s="1" t="s">
        <v>330</v>
      </c>
      <c r="AZ41" s="1"/>
      <c r="BA41" s="1"/>
      <c r="BB41" s="1"/>
      <c r="BC41" s="1"/>
      <c r="BD41" s="1"/>
      <c r="BE41" s="1"/>
      <c r="BF41" s="1"/>
      <c r="BG41" s="1"/>
      <c r="BH41" s="1"/>
      <c r="BI41" s="1"/>
      <c r="BJ41" s="1"/>
      <c r="BK41" s="1"/>
      <c r="BL41" s="1"/>
      <c r="BM41" s="1"/>
      <c r="BN41" s="1"/>
      <c r="BO41" s="1"/>
      <c r="BP41" s="103"/>
    </row>
    <row r="42" spans="1:68" ht="21" customHeight="1">
      <c r="A42">
        <v>5</v>
      </c>
      <c r="B42" s="88"/>
      <c r="C42" s="60" t="s">
        <v>278</v>
      </c>
      <c r="D42" s="145" t="s">
        <v>104</v>
      </c>
      <c r="E42" s="146"/>
      <c r="F42" s="146"/>
      <c r="G42" s="147"/>
      <c r="H42" s="151" t="s">
        <v>105</v>
      </c>
      <c r="I42" s="152"/>
      <c r="J42" s="152"/>
      <c r="K42" s="152"/>
      <c r="L42" s="152"/>
      <c r="M42" s="152"/>
      <c r="N42" s="152"/>
      <c r="O42" s="153"/>
      <c r="P42" s="140" t="s">
        <v>106</v>
      </c>
      <c r="Q42" s="141"/>
      <c r="R42" s="141"/>
      <c r="S42" s="142"/>
      <c r="T42" s="176" t="s">
        <v>107</v>
      </c>
      <c r="U42" s="177"/>
      <c r="V42" s="177"/>
      <c r="W42" s="177"/>
      <c r="X42" s="177"/>
      <c r="Y42" s="177"/>
      <c r="Z42" s="177"/>
      <c r="AA42" s="178"/>
      <c r="AO42" s="102"/>
      <c r="AP42" s="1"/>
      <c r="AQ42" s="1"/>
      <c r="AR42" s="1"/>
      <c r="AS42" s="1"/>
      <c r="AT42" s="1"/>
      <c r="AU42" s="1"/>
      <c r="AV42" s="1"/>
      <c r="AW42" s="1"/>
      <c r="AX42" s="1"/>
      <c r="AY42" s="1" t="s">
        <v>331</v>
      </c>
      <c r="AZ42" s="1"/>
      <c r="BA42" s="1"/>
      <c r="BB42" s="1"/>
      <c r="BC42" s="1"/>
      <c r="BD42" s="1" t="s">
        <v>332</v>
      </c>
      <c r="BE42" s="1"/>
      <c r="BF42" s="1"/>
      <c r="BG42" s="1"/>
      <c r="BH42" s="1"/>
      <c r="BI42" s="1"/>
      <c r="BJ42" s="1"/>
      <c r="BK42" s="1"/>
      <c r="BL42" s="1"/>
      <c r="BM42" s="1"/>
      <c r="BN42" s="1"/>
      <c r="BO42" s="1"/>
      <c r="BP42" s="103"/>
    </row>
    <row r="43" spans="1:68" ht="21" customHeight="1">
      <c r="B43" s="143" t="s">
        <v>272</v>
      </c>
      <c r="C43" s="144"/>
      <c r="D43" s="53" t="s">
        <v>87</v>
      </c>
      <c r="E43" s="51" t="s">
        <v>88</v>
      </c>
      <c r="F43" s="51" t="s">
        <v>89</v>
      </c>
      <c r="G43" s="52" t="s">
        <v>90</v>
      </c>
      <c r="H43" s="137" t="s">
        <v>91</v>
      </c>
      <c r="I43" s="135"/>
      <c r="J43" s="135" t="s">
        <v>92</v>
      </c>
      <c r="K43" s="135"/>
      <c r="L43" s="135" t="s">
        <v>93</v>
      </c>
      <c r="M43" s="135"/>
      <c r="N43" s="135" t="s">
        <v>94</v>
      </c>
      <c r="O43" s="189"/>
      <c r="P43" s="53" t="s">
        <v>96</v>
      </c>
      <c r="Q43" s="51" t="s">
        <v>97</v>
      </c>
      <c r="R43" s="51" t="s">
        <v>98</v>
      </c>
      <c r="S43" s="52" t="s">
        <v>99</v>
      </c>
      <c r="T43" s="137" t="s">
        <v>100</v>
      </c>
      <c r="U43" s="135"/>
      <c r="V43" s="135" t="s">
        <v>101</v>
      </c>
      <c r="W43" s="135"/>
      <c r="X43" s="135" t="s">
        <v>102</v>
      </c>
      <c r="Y43" s="135"/>
      <c r="Z43" s="135" t="s">
        <v>103</v>
      </c>
      <c r="AA43" s="136"/>
      <c r="AO43" s="102"/>
      <c r="AP43" s="2" t="s">
        <v>86</v>
      </c>
      <c r="AQ43" s="2" t="s">
        <v>324</v>
      </c>
      <c r="AR43" s="2" t="s">
        <v>325</v>
      </c>
      <c r="AS43" s="2" t="s">
        <v>326</v>
      </c>
      <c r="AT43" s="2" t="s">
        <v>327</v>
      </c>
      <c r="AU43" s="2" t="s">
        <v>323</v>
      </c>
      <c r="AV43" s="2" t="s">
        <v>322</v>
      </c>
      <c r="AW43" s="2" t="s">
        <v>328</v>
      </c>
      <c r="AX43" s="2" t="s">
        <v>321</v>
      </c>
      <c r="AY43" s="2" t="s">
        <v>329</v>
      </c>
      <c r="AZ43" s="2" t="s">
        <v>87</v>
      </c>
      <c r="BA43" s="2" t="s">
        <v>88</v>
      </c>
      <c r="BB43" s="2" t="s">
        <v>89</v>
      </c>
      <c r="BC43" s="2" t="s">
        <v>90</v>
      </c>
      <c r="BD43" s="2" t="s">
        <v>91</v>
      </c>
      <c r="BE43" s="2" t="s">
        <v>92</v>
      </c>
      <c r="BF43" s="2" t="s">
        <v>93</v>
      </c>
      <c r="BG43" s="2" t="s">
        <v>94</v>
      </c>
      <c r="BH43" s="2" t="s">
        <v>96</v>
      </c>
      <c r="BI43" s="2" t="s">
        <v>97</v>
      </c>
      <c r="BJ43" s="2" t="s">
        <v>98</v>
      </c>
      <c r="BK43" s="2" t="s">
        <v>99</v>
      </c>
      <c r="BL43" s="2" t="s">
        <v>100</v>
      </c>
      <c r="BM43" s="2" t="s">
        <v>101</v>
      </c>
      <c r="BN43" s="2" t="s">
        <v>102</v>
      </c>
      <c r="BO43" s="2" t="s">
        <v>103</v>
      </c>
      <c r="BP43" s="103"/>
    </row>
    <row r="44" spans="1:68" ht="21" customHeight="1">
      <c r="B44" s="216"/>
      <c r="C44" s="217"/>
      <c r="D44" s="9"/>
      <c r="E44" s="7"/>
      <c r="F44" s="7"/>
      <c r="G44" s="10"/>
      <c r="H44" s="9"/>
      <c r="I44" s="7"/>
      <c r="J44" s="7"/>
      <c r="K44" s="7"/>
      <c r="L44" s="7"/>
      <c r="M44" s="7"/>
      <c r="N44" s="7"/>
      <c r="O44" s="26"/>
      <c r="P44" s="9"/>
      <c r="Q44" s="7"/>
      <c r="R44" s="7"/>
      <c r="S44" s="10"/>
      <c r="T44" s="9"/>
      <c r="U44" s="7"/>
      <c r="V44" s="7"/>
      <c r="W44" s="7"/>
      <c r="X44" s="7"/>
      <c r="Y44" s="7"/>
      <c r="Z44" s="7"/>
      <c r="AA44" s="10"/>
      <c r="AO44" s="102"/>
      <c r="AP44" s="1" t="str">
        <f>B42&amp;C42</f>
        <v>中学校</v>
      </c>
      <c r="AQ44" s="1"/>
      <c r="AR44" s="1"/>
      <c r="AS44" s="1"/>
      <c r="AT44" s="1"/>
      <c r="AU44" s="1"/>
      <c r="AV44" s="1"/>
      <c r="AW44" s="1"/>
      <c r="AX44" s="1"/>
      <c r="AY44" s="1" t="str">
        <f>AY41&amp;B44&amp;AY42</f>
        <v>()</v>
      </c>
      <c r="AZ44" s="1" t="str">
        <f>D44&amp;AY44&amp;1</f>
        <v>()1</v>
      </c>
      <c r="BA44" s="1" t="str">
        <f>E44&amp;AY44&amp;2</f>
        <v>()2</v>
      </c>
      <c r="BB44" s="1" t="str">
        <f>F44&amp;AY44&amp;3</f>
        <v>()3</v>
      </c>
      <c r="BC44" s="1" t="str">
        <f>G44&amp;AY44&amp;4</f>
        <v>()4</v>
      </c>
      <c r="BD44" s="1" t="str">
        <f>H44&amp;BD42&amp;I44&amp;AY44&amp;1</f>
        <v>･()1</v>
      </c>
      <c r="BE44" s="1" t="str">
        <f>J44&amp;BD42&amp;K44&amp;AY44&amp;2</f>
        <v>･()2</v>
      </c>
      <c r="BF44" s="1" t="str">
        <f>L44&amp;BD42&amp;M44&amp;AY44&amp;3</f>
        <v>･()3</v>
      </c>
      <c r="BG44" s="1" t="str">
        <f>N44&amp;BD42&amp;O44&amp;AY44&amp;4</f>
        <v>･()4</v>
      </c>
      <c r="BH44" s="1" t="str">
        <f>P44&amp;AY44&amp;1</f>
        <v>()1</v>
      </c>
      <c r="BI44" s="1" t="str">
        <f>Q44&amp;AY44&amp;2</f>
        <v>()2</v>
      </c>
      <c r="BJ44" s="1" t="str">
        <f>R44&amp;AY44&amp;3</f>
        <v>()3</v>
      </c>
      <c r="BK44" s="1" t="str">
        <f>S44&amp;AY44&amp;4</f>
        <v>()4</v>
      </c>
      <c r="BL44" s="1" t="str">
        <f>T44&amp;BD42&amp;U44&amp;AY44&amp;1</f>
        <v>･()1</v>
      </c>
      <c r="BM44" s="1" t="str">
        <f>V44&amp;BD42&amp;W44&amp;AY44&amp;2</f>
        <v>･()2</v>
      </c>
      <c r="BN44" s="1" t="str">
        <f>X44&amp;BD42&amp;Y44&amp;AY44&amp;3</f>
        <v>･()3</v>
      </c>
      <c r="BO44" s="1" t="str">
        <f>Z44&amp;BD42&amp;AA44&amp;AY44&amp;4</f>
        <v>･()4</v>
      </c>
      <c r="BP44" s="103"/>
    </row>
    <row r="45" spans="1:68" ht="21" customHeight="1">
      <c r="B45" s="228" t="s">
        <v>349</v>
      </c>
      <c r="C45" s="229"/>
      <c r="D45" s="109"/>
      <c r="E45" s="110"/>
      <c r="F45" s="110"/>
      <c r="G45" s="111"/>
      <c r="H45" s="109"/>
      <c r="I45" s="110"/>
      <c r="J45" s="110"/>
      <c r="K45" s="110"/>
      <c r="L45" s="110"/>
      <c r="M45" s="110"/>
      <c r="N45" s="110"/>
      <c r="O45" s="112"/>
      <c r="P45" s="109"/>
      <c r="Q45" s="110"/>
      <c r="R45" s="110"/>
      <c r="S45" s="111"/>
      <c r="T45" s="109"/>
      <c r="U45" s="110"/>
      <c r="V45" s="110"/>
      <c r="W45" s="110"/>
      <c r="X45" s="110"/>
      <c r="Y45" s="110"/>
      <c r="Z45" s="110"/>
      <c r="AA45" s="111"/>
      <c r="AO45" s="102"/>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03"/>
    </row>
    <row r="46" spans="1:68" ht="21" customHeight="1">
      <c r="B46" s="194" t="s">
        <v>95</v>
      </c>
      <c r="C46" s="195"/>
      <c r="D46" s="11"/>
      <c r="E46" s="12"/>
      <c r="F46" s="12"/>
      <c r="G46" s="13"/>
      <c r="H46" s="11"/>
      <c r="I46" s="12"/>
      <c r="J46" s="12"/>
      <c r="K46" s="12"/>
      <c r="L46" s="12"/>
      <c r="M46" s="12"/>
      <c r="N46" s="12"/>
      <c r="O46" s="27"/>
      <c r="P46" s="11"/>
      <c r="Q46" s="12"/>
      <c r="R46" s="12"/>
      <c r="S46" s="13"/>
      <c r="T46" s="11"/>
      <c r="U46" s="12"/>
      <c r="V46" s="12"/>
      <c r="W46" s="12"/>
      <c r="X46" s="12"/>
      <c r="Y46" s="12"/>
      <c r="Z46" s="12"/>
      <c r="AA46" s="13"/>
      <c r="AO46" s="102"/>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03"/>
    </row>
    <row r="47" spans="1:68" ht="39.75" customHeight="1">
      <c r="B47" s="85"/>
      <c r="C47" s="85"/>
      <c r="D47" s="86"/>
      <c r="E47" s="86"/>
      <c r="F47" s="86"/>
      <c r="G47" s="86"/>
      <c r="H47" s="86"/>
      <c r="I47" s="86"/>
      <c r="J47" s="86"/>
      <c r="K47" s="86"/>
      <c r="L47" s="86"/>
      <c r="M47" s="86"/>
      <c r="N47" s="86"/>
      <c r="O47" s="86"/>
      <c r="P47" s="86"/>
      <c r="Q47" s="86"/>
      <c r="R47" s="86"/>
      <c r="S47" s="86"/>
      <c r="T47" s="86"/>
      <c r="U47" s="86"/>
      <c r="V47" s="86"/>
      <c r="W47" s="86"/>
      <c r="X47" s="86"/>
      <c r="Y47" s="86"/>
      <c r="Z47" s="86"/>
      <c r="AA47" s="86"/>
      <c r="AO47" s="106"/>
      <c r="AP47" s="107"/>
      <c r="AQ47" s="107"/>
      <c r="AR47" s="107"/>
      <c r="AS47" s="107"/>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7"/>
      <c r="BP47" s="108"/>
    </row>
    <row r="48" spans="1:68" ht="21" customHeight="1">
      <c r="B48" s="85"/>
      <c r="C48" s="85"/>
      <c r="D48" s="86"/>
      <c r="E48" s="86"/>
      <c r="F48" s="86"/>
      <c r="G48" s="86"/>
      <c r="H48" s="86"/>
      <c r="I48" s="86"/>
      <c r="J48" s="86"/>
      <c r="K48" s="86"/>
      <c r="L48" s="86"/>
      <c r="M48" s="86"/>
      <c r="N48" s="86"/>
      <c r="O48" s="86"/>
      <c r="P48" s="86"/>
      <c r="Q48" s="86"/>
      <c r="R48" s="86"/>
      <c r="S48" s="86"/>
      <c r="T48" s="86"/>
      <c r="U48" s="86"/>
      <c r="V48" s="86"/>
      <c r="W48" s="86"/>
      <c r="X48" s="86"/>
      <c r="Y48" s="86"/>
      <c r="Z48" s="86"/>
      <c r="AA48" s="86"/>
    </row>
    <row r="49" spans="2:27" ht="21" customHeight="1">
      <c r="B49" s="85"/>
      <c r="C49" s="85"/>
      <c r="D49" s="86"/>
      <c r="E49" s="86"/>
      <c r="F49" s="86"/>
      <c r="G49" s="86"/>
      <c r="H49" s="86"/>
      <c r="I49" s="86"/>
      <c r="J49" s="86"/>
      <c r="K49" s="86"/>
      <c r="L49" s="86"/>
      <c r="M49" s="86"/>
      <c r="N49" s="86"/>
      <c r="O49" s="86"/>
      <c r="P49" s="86"/>
      <c r="Q49" s="86"/>
      <c r="R49" s="86"/>
      <c r="S49" s="86"/>
      <c r="T49" s="86"/>
      <c r="U49" s="86"/>
      <c r="V49" s="86"/>
      <c r="W49" s="86"/>
      <c r="X49" s="86"/>
      <c r="Y49" s="86"/>
      <c r="Z49" s="86"/>
      <c r="AA49" s="86"/>
    </row>
    <row r="50" spans="2:27" ht="21" customHeight="1">
      <c r="D50" s="20" t="s">
        <v>121</v>
      </c>
      <c r="G50" s="20"/>
      <c r="P50" s="20" t="s">
        <v>121</v>
      </c>
    </row>
    <row r="51" spans="2:27" ht="21" customHeight="1">
      <c r="B51" s="190" t="s">
        <v>108</v>
      </c>
      <c r="C51" s="191"/>
      <c r="D51" s="8"/>
      <c r="E51" s="14" t="s">
        <v>112</v>
      </c>
      <c r="F51" s="188" t="s">
        <v>114</v>
      </c>
      <c r="G51" s="207"/>
      <c r="H51" s="211" t="s">
        <v>112</v>
      </c>
      <c r="L51" s="179"/>
      <c r="M51" s="180"/>
      <c r="N51" s="131" t="s">
        <v>131</v>
      </c>
      <c r="O51" s="131" t="s">
        <v>132</v>
      </c>
      <c r="P51" s="187" t="s">
        <v>130</v>
      </c>
      <c r="Q51" s="180"/>
      <c r="R51" s="132" t="s">
        <v>133</v>
      </c>
    </row>
    <row r="52" spans="2:27" ht="21" customHeight="1">
      <c r="B52" s="157" t="s">
        <v>109</v>
      </c>
      <c r="C52" s="158"/>
      <c r="D52" s="9"/>
      <c r="E52" s="6" t="s">
        <v>113</v>
      </c>
      <c r="F52" s="148"/>
      <c r="G52" s="208"/>
      <c r="H52" s="196"/>
      <c r="I52" s="20" t="s">
        <v>117</v>
      </c>
      <c r="L52" s="138" t="s">
        <v>129</v>
      </c>
      <c r="M52" s="139"/>
      <c r="N52" s="133">
        <f>G51</f>
        <v>0</v>
      </c>
      <c r="O52" s="133">
        <f>G53</f>
        <v>0</v>
      </c>
      <c r="P52" s="159"/>
      <c r="Q52" s="160"/>
      <c r="R52" s="19">
        <f>N52+O52+P52</f>
        <v>0</v>
      </c>
    </row>
    <row r="53" spans="2:27" ht="21" customHeight="1">
      <c r="B53" s="157" t="s">
        <v>110</v>
      </c>
      <c r="C53" s="158"/>
      <c r="D53" s="9"/>
      <c r="E53" s="6" t="s">
        <v>112</v>
      </c>
      <c r="F53" s="148" t="s">
        <v>115</v>
      </c>
      <c r="G53" s="208"/>
      <c r="H53" s="196" t="s">
        <v>112</v>
      </c>
      <c r="I53" s="20"/>
      <c r="L53" s="324"/>
      <c r="M53" s="324"/>
      <c r="N53" s="324"/>
      <c r="O53" s="324"/>
      <c r="P53" s="324"/>
      <c r="Q53" s="324"/>
      <c r="R53" s="324"/>
    </row>
    <row r="54" spans="2:27" ht="21" customHeight="1">
      <c r="B54" s="198" t="s">
        <v>111</v>
      </c>
      <c r="C54" s="199"/>
      <c r="D54" s="11"/>
      <c r="E54" s="15" t="s">
        <v>113</v>
      </c>
      <c r="F54" s="149"/>
      <c r="G54" s="203"/>
      <c r="H54" s="197"/>
      <c r="I54" s="20" t="s">
        <v>117</v>
      </c>
      <c r="L54" s="324"/>
      <c r="M54" s="324"/>
      <c r="N54" s="324"/>
      <c r="O54" s="324"/>
      <c r="P54" s="324"/>
      <c r="Q54" s="324"/>
      <c r="R54" s="324"/>
    </row>
    <row r="55" spans="2:27">
      <c r="N55" s="134"/>
      <c r="O55" s="134"/>
    </row>
    <row r="56" spans="2:27">
      <c r="N56" s="134"/>
      <c r="O56" s="134"/>
    </row>
    <row r="57" spans="2:27">
      <c r="D57" t="s">
        <v>135</v>
      </c>
    </row>
    <row r="58" spans="2:27">
      <c r="C58" s="213" t="s">
        <v>134</v>
      </c>
      <c r="D58" s="205" t="s">
        <v>137</v>
      </c>
      <c r="E58" s="205"/>
      <c r="F58" s="205" t="s">
        <v>136</v>
      </c>
      <c r="G58" s="205"/>
      <c r="H58" s="205"/>
      <c r="I58" s="205"/>
      <c r="J58" s="205"/>
      <c r="K58" s="206"/>
    </row>
    <row r="59" spans="2:27" ht="17.25" customHeight="1">
      <c r="C59" s="214"/>
      <c r="D59" s="212"/>
      <c r="E59" s="212"/>
      <c r="F59" s="192"/>
      <c r="G59" s="192"/>
      <c r="H59" s="192"/>
      <c r="I59" s="192"/>
      <c r="J59" s="192"/>
      <c r="K59" s="193"/>
    </row>
    <row r="60" spans="2:27" ht="17.25" customHeight="1">
      <c r="C60" s="214"/>
      <c r="D60" s="212"/>
      <c r="E60" s="212"/>
      <c r="F60" s="192"/>
      <c r="G60" s="192"/>
      <c r="H60" s="192"/>
      <c r="I60" s="192"/>
      <c r="J60" s="192"/>
      <c r="K60" s="193"/>
    </row>
    <row r="61" spans="2:27" ht="17.25" customHeight="1">
      <c r="C61" s="214"/>
      <c r="D61" s="212"/>
      <c r="E61" s="212"/>
      <c r="F61" s="192"/>
      <c r="G61" s="192"/>
      <c r="H61" s="192"/>
      <c r="I61" s="192"/>
      <c r="J61" s="192"/>
      <c r="K61" s="193"/>
    </row>
    <row r="62" spans="2:27" ht="17.25" customHeight="1">
      <c r="C62" s="214"/>
      <c r="D62" s="212"/>
      <c r="E62" s="212"/>
      <c r="F62" s="192"/>
      <c r="G62" s="192"/>
      <c r="H62" s="192"/>
      <c r="I62" s="192"/>
      <c r="J62" s="192"/>
      <c r="K62" s="193"/>
    </row>
    <row r="63" spans="2:27" ht="17.25" customHeight="1">
      <c r="C63" s="214"/>
      <c r="D63" s="212"/>
      <c r="E63" s="212"/>
      <c r="F63" s="192"/>
      <c r="G63" s="192"/>
      <c r="H63" s="192"/>
      <c r="I63" s="192"/>
      <c r="J63" s="192"/>
      <c r="K63" s="193"/>
    </row>
    <row r="64" spans="2:27" ht="17.25" customHeight="1">
      <c r="C64" s="215"/>
      <c r="D64" s="220"/>
      <c r="E64" s="220"/>
      <c r="F64" s="222"/>
      <c r="G64" s="222"/>
      <c r="H64" s="222"/>
      <c r="I64" s="222"/>
      <c r="J64" s="222"/>
      <c r="K64" s="223"/>
    </row>
    <row r="65" spans="2:12">
      <c r="D65" s="5"/>
      <c r="E65" s="5"/>
    </row>
    <row r="66" spans="2:12">
      <c r="D66" s="5"/>
      <c r="E66" s="5"/>
    </row>
    <row r="67" spans="2:12" ht="14.25" thickBot="1"/>
    <row r="68" spans="2:12" s="22" customFormat="1" ht="19.5" thickTop="1">
      <c r="B68" s="221" t="s">
        <v>128</v>
      </c>
      <c r="C68" s="221"/>
      <c r="D68" s="221"/>
      <c r="E68" s="221"/>
      <c r="F68" s="221"/>
      <c r="G68" s="221"/>
      <c r="H68" s="221"/>
      <c r="I68" s="221"/>
      <c r="J68" s="221"/>
      <c r="K68" s="221"/>
      <c r="L68" s="221"/>
    </row>
    <row r="70" spans="2:12">
      <c r="B70" s="171" t="s">
        <v>276</v>
      </c>
      <c r="C70" s="172"/>
      <c r="D70" s="8">
        <v>91</v>
      </c>
      <c r="E70" s="173"/>
      <c r="F70" s="174"/>
      <c r="G70" s="174"/>
      <c r="H70" s="174"/>
      <c r="I70" s="175"/>
    </row>
    <row r="71" spans="2:12">
      <c r="B71" s="154" t="s">
        <v>275</v>
      </c>
      <c r="C71" s="155"/>
      <c r="D71" s="165" t="s">
        <v>282</v>
      </c>
      <c r="E71" s="166"/>
      <c r="F71" s="166"/>
      <c r="G71" s="166"/>
      <c r="H71" s="166"/>
      <c r="I71" s="167"/>
    </row>
    <row r="72" spans="2:12">
      <c r="B72" s="163" t="s">
        <v>277</v>
      </c>
      <c r="C72" s="164"/>
      <c r="D72" s="165" t="s">
        <v>283</v>
      </c>
      <c r="E72" s="166"/>
      <c r="F72" s="166"/>
      <c r="G72" s="166"/>
      <c r="H72" s="166"/>
      <c r="I72" s="167"/>
    </row>
    <row r="73" spans="2:12">
      <c r="B73" s="163" t="s">
        <v>262</v>
      </c>
      <c r="C73" s="164"/>
      <c r="D73" s="168" t="s">
        <v>284</v>
      </c>
      <c r="E73" s="169"/>
      <c r="F73" s="169"/>
      <c r="G73" s="169"/>
      <c r="H73" s="169"/>
      <c r="I73" s="170"/>
    </row>
    <row r="74" spans="2:12">
      <c r="B74" s="163" t="s">
        <v>265</v>
      </c>
      <c r="C74" s="164"/>
      <c r="D74" s="168" t="s">
        <v>285</v>
      </c>
      <c r="E74" s="169"/>
      <c r="F74" s="169"/>
      <c r="G74" s="169"/>
      <c r="H74" s="169"/>
      <c r="I74" s="170"/>
    </row>
    <row r="75" spans="2:12">
      <c r="B75" s="154" t="s">
        <v>249</v>
      </c>
      <c r="C75" s="155"/>
      <c r="D75" s="181" t="s">
        <v>284</v>
      </c>
      <c r="E75" s="182"/>
      <c r="F75" s="182"/>
      <c r="G75" s="182"/>
      <c r="H75" s="182"/>
      <c r="I75" s="183"/>
    </row>
    <row r="76" spans="2:12">
      <c r="B76" s="138" t="s">
        <v>250</v>
      </c>
      <c r="C76" s="156"/>
      <c r="D76" s="184" t="s">
        <v>284</v>
      </c>
      <c r="E76" s="185"/>
      <c r="F76" s="185"/>
      <c r="G76" s="185"/>
      <c r="H76" s="185"/>
      <c r="I76" s="186"/>
    </row>
    <row r="78" spans="2:12">
      <c r="D78" t="s">
        <v>118</v>
      </c>
    </row>
    <row r="79" spans="2:12">
      <c r="D79" t="s">
        <v>119</v>
      </c>
    </row>
    <row r="80" spans="2:12">
      <c r="D80" t="s">
        <v>120</v>
      </c>
    </row>
    <row r="81" spans="1:27">
      <c r="A81">
        <v>1</v>
      </c>
      <c r="B81" s="88" t="s">
        <v>286</v>
      </c>
      <c r="C81" s="60" t="s">
        <v>278</v>
      </c>
      <c r="D81" s="145" t="s">
        <v>104</v>
      </c>
      <c r="E81" s="146"/>
      <c r="F81" s="146"/>
      <c r="G81" s="147"/>
      <c r="H81" s="151" t="s">
        <v>105</v>
      </c>
      <c r="I81" s="152"/>
      <c r="J81" s="152"/>
      <c r="K81" s="152"/>
      <c r="L81" s="152"/>
      <c r="M81" s="152"/>
      <c r="N81" s="152"/>
      <c r="O81" s="153"/>
      <c r="P81" s="140" t="s">
        <v>106</v>
      </c>
      <c r="Q81" s="141"/>
      <c r="R81" s="141"/>
      <c r="S81" s="142"/>
      <c r="T81" s="176" t="s">
        <v>107</v>
      </c>
      <c r="U81" s="177"/>
      <c r="V81" s="177"/>
      <c r="W81" s="177"/>
      <c r="X81" s="177"/>
      <c r="Y81" s="177"/>
      <c r="Z81" s="177"/>
      <c r="AA81" s="178"/>
    </row>
    <row r="82" spans="1:27">
      <c r="B82" s="143" t="s">
        <v>272</v>
      </c>
      <c r="C82" s="144"/>
      <c r="D82" s="53" t="s">
        <v>87</v>
      </c>
      <c r="E82" s="51" t="s">
        <v>88</v>
      </c>
      <c r="F82" s="51" t="s">
        <v>89</v>
      </c>
      <c r="G82" s="52" t="s">
        <v>90</v>
      </c>
      <c r="H82" s="137" t="s">
        <v>91</v>
      </c>
      <c r="I82" s="135"/>
      <c r="J82" s="135" t="s">
        <v>92</v>
      </c>
      <c r="K82" s="135"/>
      <c r="L82" s="135" t="s">
        <v>93</v>
      </c>
      <c r="M82" s="135"/>
      <c r="N82" s="135" t="s">
        <v>94</v>
      </c>
      <c r="O82" s="189"/>
      <c r="P82" s="53" t="s">
        <v>96</v>
      </c>
      <c r="Q82" s="51" t="s">
        <v>97</v>
      </c>
      <c r="R82" s="51" t="s">
        <v>98</v>
      </c>
      <c r="S82" s="52" t="s">
        <v>99</v>
      </c>
      <c r="T82" s="137" t="s">
        <v>100</v>
      </c>
      <c r="U82" s="135"/>
      <c r="V82" s="135" t="s">
        <v>101</v>
      </c>
      <c r="W82" s="135"/>
      <c r="X82" s="135" t="s">
        <v>102</v>
      </c>
      <c r="Y82" s="135"/>
      <c r="Z82" s="135" t="s">
        <v>103</v>
      </c>
      <c r="AA82" s="136"/>
    </row>
    <row r="83" spans="1:27">
      <c r="B83" s="216" t="s">
        <v>287</v>
      </c>
      <c r="C83" s="217"/>
      <c r="D83" s="9" t="s">
        <v>122</v>
      </c>
      <c r="E83" s="7"/>
      <c r="F83" s="7"/>
      <c r="G83" s="10"/>
      <c r="H83" s="9"/>
      <c r="I83" s="7"/>
      <c r="J83" s="7"/>
      <c r="K83" s="7"/>
      <c r="L83" s="7"/>
      <c r="M83" s="7"/>
      <c r="N83" s="7"/>
      <c r="O83" s="26"/>
      <c r="P83" s="9"/>
      <c r="Q83" s="7"/>
      <c r="R83" s="7"/>
      <c r="S83" s="10"/>
      <c r="T83" s="9" t="s">
        <v>125</v>
      </c>
      <c r="U83" s="7" t="s">
        <v>126</v>
      </c>
      <c r="V83" s="7"/>
      <c r="W83" s="7"/>
      <c r="X83" s="7"/>
      <c r="Y83" s="7"/>
      <c r="Z83" s="7"/>
      <c r="AA83" s="10"/>
    </row>
    <row r="84" spans="1:27">
      <c r="B84" s="218" t="s">
        <v>95</v>
      </c>
      <c r="C84" s="219"/>
      <c r="D84" s="11">
        <v>3</v>
      </c>
      <c r="E84" s="12"/>
      <c r="F84" s="12"/>
      <c r="G84" s="13"/>
      <c r="H84" s="11"/>
      <c r="I84" s="12"/>
      <c r="J84" s="12"/>
      <c r="K84" s="12"/>
      <c r="L84" s="12"/>
      <c r="M84" s="12"/>
      <c r="N84" s="12"/>
      <c r="O84" s="27"/>
      <c r="P84" s="11"/>
      <c r="Q84" s="12"/>
      <c r="R84" s="12"/>
      <c r="S84" s="13"/>
      <c r="T84" s="11">
        <v>3</v>
      </c>
      <c r="U84" s="12">
        <v>2</v>
      </c>
      <c r="V84" s="12"/>
      <c r="W84" s="12"/>
      <c r="X84" s="12"/>
      <c r="Y84" s="12"/>
      <c r="Z84" s="12"/>
      <c r="AA84" s="13"/>
    </row>
    <row r="85" spans="1:27">
      <c r="C85" s="58"/>
      <c r="O85" s="58"/>
    </row>
    <row r="86" spans="1:27">
      <c r="A86">
        <v>2</v>
      </c>
      <c r="B86" s="88" t="s">
        <v>288</v>
      </c>
      <c r="C86" s="60" t="s">
        <v>278</v>
      </c>
      <c r="D86" s="145" t="s">
        <v>104</v>
      </c>
      <c r="E86" s="146"/>
      <c r="F86" s="146"/>
      <c r="G86" s="147"/>
      <c r="H86" s="151" t="s">
        <v>105</v>
      </c>
      <c r="I86" s="152"/>
      <c r="J86" s="152"/>
      <c r="K86" s="152"/>
      <c r="L86" s="152"/>
      <c r="M86" s="152"/>
      <c r="N86" s="152"/>
      <c r="O86" s="153"/>
      <c r="P86" s="140" t="s">
        <v>106</v>
      </c>
      <c r="Q86" s="141"/>
      <c r="R86" s="141"/>
      <c r="S86" s="142"/>
      <c r="T86" s="176" t="s">
        <v>107</v>
      </c>
      <c r="U86" s="177"/>
      <c r="V86" s="177"/>
      <c r="W86" s="177"/>
      <c r="X86" s="177"/>
      <c r="Y86" s="177"/>
      <c r="Z86" s="177"/>
      <c r="AA86" s="178"/>
    </row>
    <row r="87" spans="1:27">
      <c r="B87" s="143" t="s">
        <v>272</v>
      </c>
      <c r="C87" s="144"/>
      <c r="D87" s="53" t="s">
        <v>87</v>
      </c>
      <c r="E87" s="51" t="s">
        <v>88</v>
      </c>
      <c r="F87" s="51" t="s">
        <v>89</v>
      </c>
      <c r="G87" s="52" t="s">
        <v>90</v>
      </c>
      <c r="H87" s="137" t="s">
        <v>91</v>
      </c>
      <c r="I87" s="135"/>
      <c r="J87" s="135" t="s">
        <v>92</v>
      </c>
      <c r="K87" s="135"/>
      <c r="L87" s="135" t="s">
        <v>93</v>
      </c>
      <c r="M87" s="135"/>
      <c r="N87" s="135" t="s">
        <v>94</v>
      </c>
      <c r="O87" s="189"/>
      <c r="P87" s="53" t="s">
        <v>96</v>
      </c>
      <c r="Q87" s="51" t="s">
        <v>97</v>
      </c>
      <c r="R87" s="51" t="s">
        <v>98</v>
      </c>
      <c r="S87" s="52" t="s">
        <v>99</v>
      </c>
      <c r="T87" s="137" t="s">
        <v>100</v>
      </c>
      <c r="U87" s="135"/>
      <c r="V87" s="135" t="s">
        <v>101</v>
      </c>
      <c r="W87" s="135"/>
      <c r="X87" s="135" t="s">
        <v>102</v>
      </c>
      <c r="Y87" s="135"/>
      <c r="Z87" s="135" t="s">
        <v>103</v>
      </c>
      <c r="AA87" s="136"/>
    </row>
    <row r="88" spans="1:27">
      <c r="B88" s="216" t="s">
        <v>289</v>
      </c>
      <c r="C88" s="217"/>
      <c r="D88" s="9" t="s">
        <v>239</v>
      </c>
      <c r="E88" s="7" t="s">
        <v>240</v>
      </c>
      <c r="F88" s="7"/>
      <c r="G88" s="10"/>
      <c r="H88" s="9" t="s">
        <v>239</v>
      </c>
      <c r="I88" s="7" t="s">
        <v>123</v>
      </c>
      <c r="J88" s="7"/>
      <c r="K88" s="7"/>
      <c r="L88" s="7"/>
      <c r="M88" s="7"/>
      <c r="N88" s="7"/>
      <c r="O88" s="26"/>
      <c r="P88" s="9"/>
      <c r="Q88" s="7"/>
      <c r="R88" s="7"/>
      <c r="S88" s="10"/>
      <c r="T88" s="9"/>
      <c r="U88" s="7"/>
      <c r="V88" s="7"/>
      <c r="W88" s="7"/>
      <c r="X88" s="7"/>
      <c r="Y88" s="7"/>
      <c r="Z88" s="7"/>
      <c r="AA88" s="10"/>
    </row>
    <row r="89" spans="1:27">
      <c r="B89" s="218" t="s">
        <v>95</v>
      </c>
      <c r="C89" s="219"/>
      <c r="D89" s="11">
        <v>2</v>
      </c>
      <c r="E89" s="12">
        <v>2</v>
      </c>
      <c r="F89" s="12"/>
      <c r="G89" s="13"/>
      <c r="H89" s="11">
        <v>2</v>
      </c>
      <c r="I89" s="12">
        <v>2</v>
      </c>
      <c r="J89" s="12"/>
      <c r="K89" s="12"/>
      <c r="L89" s="12"/>
      <c r="M89" s="12"/>
      <c r="N89" s="12"/>
      <c r="O89" s="27"/>
      <c r="P89" s="11"/>
      <c r="Q89" s="12"/>
      <c r="R89" s="12"/>
      <c r="S89" s="13"/>
      <c r="T89" s="11"/>
      <c r="U89" s="12"/>
      <c r="V89" s="12"/>
      <c r="W89" s="12"/>
      <c r="X89" s="12"/>
      <c r="Y89" s="12"/>
      <c r="Z89" s="12"/>
      <c r="AA89" s="13"/>
    </row>
    <row r="90" spans="1:27">
      <c r="C90" s="58"/>
      <c r="O90" s="58"/>
    </row>
    <row r="91" spans="1:27">
      <c r="C91" s="58"/>
      <c r="O91" s="58"/>
    </row>
    <row r="92" spans="1:27">
      <c r="C92" s="58"/>
      <c r="O92" s="58"/>
    </row>
    <row r="93" spans="1:27">
      <c r="C93" s="58"/>
      <c r="O93" s="58"/>
    </row>
    <row r="94" spans="1:27">
      <c r="C94" s="58"/>
      <c r="O94" s="58"/>
    </row>
    <row r="95" spans="1:27">
      <c r="D95" t="s">
        <v>121</v>
      </c>
    </row>
    <row r="96" spans="1:27">
      <c r="B96" s="148" t="s">
        <v>108</v>
      </c>
      <c r="C96" s="158"/>
      <c r="D96" s="8">
        <v>3</v>
      </c>
      <c r="E96" s="14" t="s">
        <v>112</v>
      </c>
      <c r="F96" s="188" t="s">
        <v>114</v>
      </c>
      <c r="G96" s="207">
        <v>4</v>
      </c>
      <c r="H96" s="211" t="s">
        <v>112</v>
      </c>
      <c r="L96" s="179"/>
      <c r="M96" s="180"/>
      <c r="N96" s="48" t="s">
        <v>131</v>
      </c>
      <c r="O96" s="48" t="s">
        <v>132</v>
      </c>
      <c r="P96" s="187" t="s">
        <v>130</v>
      </c>
      <c r="Q96" s="180"/>
      <c r="R96" s="49" t="s">
        <v>133</v>
      </c>
    </row>
    <row r="97" spans="2:18">
      <c r="B97" s="148" t="s">
        <v>109</v>
      </c>
      <c r="C97" s="158"/>
      <c r="D97" s="9">
        <v>1</v>
      </c>
      <c r="E97" s="6" t="s">
        <v>113</v>
      </c>
      <c r="F97" s="148"/>
      <c r="G97" s="208"/>
      <c r="H97" s="196"/>
      <c r="I97" t="s">
        <v>117</v>
      </c>
      <c r="L97" s="138" t="s">
        <v>129</v>
      </c>
      <c r="M97" s="139"/>
      <c r="N97" s="57">
        <v>4</v>
      </c>
      <c r="O97" s="57">
        <v>2</v>
      </c>
      <c r="P97" s="159">
        <v>2</v>
      </c>
      <c r="Q97" s="160"/>
      <c r="R97" s="19">
        <v>8</v>
      </c>
    </row>
    <row r="98" spans="2:18">
      <c r="B98" s="148" t="s">
        <v>110</v>
      </c>
      <c r="C98" s="158"/>
      <c r="D98" s="9">
        <v>0</v>
      </c>
      <c r="E98" s="6" t="s">
        <v>112</v>
      </c>
      <c r="F98" s="148" t="s">
        <v>115</v>
      </c>
      <c r="G98" s="208">
        <v>2</v>
      </c>
      <c r="H98" s="196" t="s">
        <v>112</v>
      </c>
    </row>
    <row r="99" spans="2:18">
      <c r="B99" s="148" t="s">
        <v>111</v>
      </c>
      <c r="C99" s="158"/>
      <c r="D99" s="11">
        <v>1</v>
      </c>
      <c r="E99" s="15" t="s">
        <v>113</v>
      </c>
      <c r="F99" s="149"/>
      <c r="G99" s="203"/>
      <c r="H99" s="197"/>
      <c r="I99" t="s">
        <v>117</v>
      </c>
    </row>
    <row r="102" spans="2:18">
      <c r="D102" t="s">
        <v>135</v>
      </c>
    </row>
    <row r="103" spans="2:18">
      <c r="C103" s="213" t="s">
        <v>134</v>
      </c>
      <c r="D103" s="205" t="s">
        <v>137</v>
      </c>
      <c r="E103" s="205"/>
      <c r="F103" s="205" t="s">
        <v>136</v>
      </c>
      <c r="G103" s="205"/>
      <c r="H103" s="205"/>
      <c r="I103" s="205"/>
      <c r="J103" s="205"/>
      <c r="K103" s="206"/>
    </row>
    <row r="104" spans="2:18">
      <c r="C104" s="214"/>
      <c r="D104" s="212" t="s">
        <v>122</v>
      </c>
      <c r="E104" s="212"/>
      <c r="F104" s="192" t="s">
        <v>244</v>
      </c>
      <c r="G104" s="192"/>
      <c r="H104" s="192"/>
      <c r="I104" s="192"/>
      <c r="J104" s="192"/>
      <c r="K104" s="193"/>
    </row>
    <row r="105" spans="2:18">
      <c r="C105" s="214"/>
      <c r="D105" s="212" t="s">
        <v>138</v>
      </c>
      <c r="E105" s="212"/>
      <c r="F105" s="192" t="s">
        <v>139</v>
      </c>
      <c r="G105" s="192"/>
      <c r="H105" s="192"/>
      <c r="I105" s="192"/>
      <c r="J105" s="192"/>
      <c r="K105" s="193"/>
    </row>
    <row r="106" spans="2:18">
      <c r="C106" s="214"/>
      <c r="D106" s="212"/>
      <c r="E106" s="212"/>
      <c r="F106" s="192"/>
      <c r="G106" s="192"/>
      <c r="H106" s="192"/>
      <c r="I106" s="192"/>
      <c r="J106" s="192"/>
      <c r="K106" s="193"/>
    </row>
    <row r="107" spans="2:18">
      <c r="C107" s="214"/>
      <c r="D107" s="212"/>
      <c r="E107" s="212"/>
      <c r="F107" s="192"/>
      <c r="G107" s="192"/>
      <c r="H107" s="192"/>
      <c r="I107" s="192"/>
      <c r="J107" s="192"/>
      <c r="K107" s="193"/>
    </row>
    <row r="108" spans="2:18">
      <c r="C108" s="214"/>
      <c r="D108" s="212"/>
      <c r="E108" s="212"/>
      <c r="F108" s="192"/>
      <c r="G108" s="192"/>
      <c r="H108" s="192"/>
      <c r="I108" s="192"/>
      <c r="J108" s="192"/>
      <c r="K108" s="193"/>
    </row>
    <row r="109" spans="2:18">
      <c r="C109" s="215"/>
      <c r="D109" s="220"/>
      <c r="E109" s="220"/>
      <c r="F109" s="222"/>
      <c r="G109" s="222"/>
      <c r="H109" s="222"/>
      <c r="I109" s="222"/>
      <c r="J109" s="222"/>
      <c r="K109" s="223"/>
    </row>
  </sheetData>
  <mergeCells count="201">
    <mergeCell ref="B27:C27"/>
    <mergeCell ref="B33:C33"/>
    <mergeCell ref="B39:C39"/>
    <mergeCell ref="B45:C45"/>
    <mergeCell ref="B1:R1"/>
    <mergeCell ref="B3:U3"/>
    <mergeCell ref="B5:C5"/>
    <mergeCell ref="E5:I5"/>
    <mergeCell ref="B6:C6"/>
    <mergeCell ref="D6:I6"/>
    <mergeCell ref="B7:C7"/>
    <mergeCell ref="D7:I7"/>
    <mergeCell ref="B8:C8"/>
    <mergeCell ref="D8:I8"/>
    <mergeCell ref="B9:C9"/>
    <mergeCell ref="D9:I9"/>
    <mergeCell ref="H36:O36"/>
    <mergeCell ref="P36:S36"/>
    <mergeCell ref="T36:AA36"/>
    <mergeCell ref="B31:C31"/>
    <mergeCell ref="H31:I31"/>
    <mergeCell ref="J31:K31"/>
    <mergeCell ref="L31:M31"/>
    <mergeCell ref="B10:C10"/>
    <mergeCell ref="D10:I10"/>
    <mergeCell ref="B11:C11"/>
    <mergeCell ref="D11:I11"/>
    <mergeCell ref="D18:G18"/>
    <mergeCell ref="H18:O18"/>
    <mergeCell ref="B52:C52"/>
    <mergeCell ref="P18:S18"/>
    <mergeCell ref="T18:AA18"/>
    <mergeCell ref="B19:C19"/>
    <mergeCell ref="H19:I19"/>
    <mergeCell ref="J19:K19"/>
    <mergeCell ref="L19:M19"/>
    <mergeCell ref="N19:O19"/>
    <mergeCell ref="T19:U19"/>
    <mergeCell ref="V19:W19"/>
    <mergeCell ref="B28:C28"/>
    <mergeCell ref="D30:G30"/>
    <mergeCell ref="H30:O30"/>
    <mergeCell ref="P30:S30"/>
    <mergeCell ref="T30:AA30"/>
    <mergeCell ref="B34:C34"/>
    <mergeCell ref="D36:G36"/>
    <mergeCell ref="B21:C21"/>
    <mergeCell ref="Z19:AA19"/>
    <mergeCell ref="B20:C20"/>
    <mergeCell ref="B22:C22"/>
    <mergeCell ref="B51:C51"/>
    <mergeCell ref="F51:F52"/>
    <mergeCell ref="G51:G52"/>
    <mergeCell ref="H51:H52"/>
    <mergeCell ref="L51:M51"/>
    <mergeCell ref="P51:Q51"/>
    <mergeCell ref="D24:G24"/>
    <mergeCell ref="H24:O24"/>
    <mergeCell ref="P24:S24"/>
    <mergeCell ref="T24:AA24"/>
    <mergeCell ref="B25:C25"/>
    <mergeCell ref="H25:I25"/>
    <mergeCell ref="J25:K25"/>
    <mergeCell ref="L25:M25"/>
    <mergeCell ref="N25:O25"/>
    <mergeCell ref="T25:U25"/>
    <mergeCell ref="V25:W25"/>
    <mergeCell ref="X25:Y25"/>
    <mergeCell ref="Z25:AA25"/>
    <mergeCell ref="B26:C26"/>
    <mergeCell ref="X19:Y19"/>
    <mergeCell ref="L52:M52"/>
    <mergeCell ref="P52:Q52"/>
    <mergeCell ref="B53:C53"/>
    <mergeCell ref="F53:F54"/>
    <mergeCell ref="G53:G54"/>
    <mergeCell ref="H53:H54"/>
    <mergeCell ref="B54:C54"/>
    <mergeCell ref="N55:O56"/>
    <mergeCell ref="C58:C64"/>
    <mergeCell ref="D58:E58"/>
    <mergeCell ref="F58:K58"/>
    <mergeCell ref="D59:E59"/>
    <mergeCell ref="F59:K59"/>
    <mergeCell ref="D60:E60"/>
    <mergeCell ref="F60:K60"/>
    <mergeCell ref="E70:I70"/>
    <mergeCell ref="B71:C71"/>
    <mergeCell ref="D71:I71"/>
    <mergeCell ref="D61:E61"/>
    <mergeCell ref="F61:K61"/>
    <mergeCell ref="D62:E62"/>
    <mergeCell ref="F62:K62"/>
    <mergeCell ref="D63:E63"/>
    <mergeCell ref="D64:E64"/>
    <mergeCell ref="F64:K64"/>
    <mergeCell ref="F63:K63"/>
    <mergeCell ref="B72:C72"/>
    <mergeCell ref="D72:I72"/>
    <mergeCell ref="B73:C73"/>
    <mergeCell ref="D73:I73"/>
    <mergeCell ref="B74:C74"/>
    <mergeCell ref="D74:I74"/>
    <mergeCell ref="B75:C75"/>
    <mergeCell ref="D75:I75"/>
    <mergeCell ref="B76:C76"/>
    <mergeCell ref="D76:I76"/>
    <mergeCell ref="B82:C82"/>
    <mergeCell ref="H82:I82"/>
    <mergeCell ref="J82:K82"/>
    <mergeCell ref="L82:M82"/>
    <mergeCell ref="N82:O82"/>
    <mergeCell ref="T82:U82"/>
    <mergeCell ref="V82:W82"/>
    <mergeCell ref="X82:Y82"/>
    <mergeCell ref="Z82:AA82"/>
    <mergeCell ref="B84:C84"/>
    <mergeCell ref="B96:C96"/>
    <mergeCell ref="F96:F97"/>
    <mergeCell ref="G96:G97"/>
    <mergeCell ref="H96:H97"/>
    <mergeCell ref="L96:M96"/>
    <mergeCell ref="P96:Q96"/>
    <mergeCell ref="B97:C97"/>
    <mergeCell ref="P97:Q97"/>
    <mergeCell ref="L97:M97"/>
    <mergeCell ref="B88:C88"/>
    <mergeCell ref="B89:C89"/>
    <mergeCell ref="B87:C87"/>
    <mergeCell ref="V37:W37"/>
    <mergeCell ref="X37:Y37"/>
    <mergeCell ref="Z37:AA37"/>
    <mergeCell ref="B98:C98"/>
    <mergeCell ref="F98:F99"/>
    <mergeCell ref="G98:G99"/>
    <mergeCell ref="H98:H99"/>
    <mergeCell ref="B99:C99"/>
    <mergeCell ref="C103:C109"/>
    <mergeCell ref="D103:E103"/>
    <mergeCell ref="F103:K103"/>
    <mergeCell ref="D104:E104"/>
    <mergeCell ref="F104:K104"/>
    <mergeCell ref="D105:E105"/>
    <mergeCell ref="F105:K105"/>
    <mergeCell ref="D106:E106"/>
    <mergeCell ref="F106:K106"/>
    <mergeCell ref="D107:E107"/>
    <mergeCell ref="F107:K107"/>
    <mergeCell ref="D108:E108"/>
    <mergeCell ref="F108:K108"/>
    <mergeCell ref="D109:E109"/>
    <mergeCell ref="F109:K109"/>
    <mergeCell ref="B83:C83"/>
    <mergeCell ref="B38:C38"/>
    <mergeCell ref="B40:C40"/>
    <mergeCell ref="D42:G42"/>
    <mergeCell ref="H42:O42"/>
    <mergeCell ref="P42:S42"/>
    <mergeCell ref="T42:AA42"/>
    <mergeCell ref="B44:C44"/>
    <mergeCell ref="B46:C46"/>
    <mergeCell ref="B17:C17"/>
    <mergeCell ref="B43:C43"/>
    <mergeCell ref="H43:I43"/>
    <mergeCell ref="J43:K43"/>
    <mergeCell ref="B37:C37"/>
    <mergeCell ref="H37:I37"/>
    <mergeCell ref="J37:K37"/>
    <mergeCell ref="B32:C32"/>
    <mergeCell ref="N31:O31"/>
    <mergeCell ref="L37:M37"/>
    <mergeCell ref="N37:O37"/>
    <mergeCell ref="T37:U37"/>
    <mergeCell ref="V31:W31"/>
    <mergeCell ref="X31:Y31"/>
    <mergeCell ref="Z31:AA31"/>
    <mergeCell ref="T31:U31"/>
    <mergeCell ref="T87:U87"/>
    <mergeCell ref="D86:G86"/>
    <mergeCell ref="H86:O86"/>
    <mergeCell ref="P86:S86"/>
    <mergeCell ref="T86:AA86"/>
    <mergeCell ref="V43:W43"/>
    <mergeCell ref="X43:Y43"/>
    <mergeCell ref="Z43:AA43"/>
    <mergeCell ref="L43:M43"/>
    <mergeCell ref="N43:O43"/>
    <mergeCell ref="V87:W87"/>
    <mergeCell ref="X87:Y87"/>
    <mergeCell ref="Z87:AA87"/>
    <mergeCell ref="H87:I87"/>
    <mergeCell ref="J87:K87"/>
    <mergeCell ref="L87:M87"/>
    <mergeCell ref="N87:O87"/>
    <mergeCell ref="T43:U43"/>
    <mergeCell ref="D81:G81"/>
    <mergeCell ref="H81:O81"/>
    <mergeCell ref="P81:S81"/>
    <mergeCell ref="T81:AA81"/>
    <mergeCell ref="B68:L68"/>
    <mergeCell ref="B70:C70"/>
  </mergeCells>
  <phoneticPr fontId="18"/>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130"/>
  <sheetViews>
    <sheetView topLeftCell="A16" zoomScale="75" zoomScaleNormal="75" workbookViewId="0">
      <selection activeCell="E22" sqref="E22"/>
    </sheetView>
  </sheetViews>
  <sheetFormatPr defaultRowHeight="13.5"/>
  <cols>
    <col min="1" max="1" width="17.125" customWidth="1"/>
    <col min="2" max="2" width="12.5" style="5" customWidth="1"/>
    <col min="3" max="3" width="4.5" style="5" customWidth="1"/>
    <col min="4" max="4" width="5.375" style="5" customWidth="1"/>
    <col min="5" max="5" width="12.5" style="5" customWidth="1"/>
    <col min="6" max="6" width="4.5" style="5" customWidth="1"/>
    <col min="7" max="7" width="5.375" style="5" customWidth="1"/>
    <col min="8" max="8" width="5.875" style="5" customWidth="1"/>
    <col min="10" max="10" width="17.125" customWidth="1"/>
    <col min="11" max="11" width="12.5" style="5" customWidth="1"/>
    <col min="12" max="12" width="4.5" style="5" customWidth="1"/>
    <col min="13" max="13" width="5.375" style="5" customWidth="1"/>
    <col min="14" max="14" width="12.5" style="5" customWidth="1"/>
    <col min="15" max="15" width="4.5" style="5" customWidth="1"/>
    <col min="16" max="16" width="5.375" style="5" customWidth="1"/>
    <col min="17" max="17" width="6.375" style="5" customWidth="1"/>
  </cols>
  <sheetData>
    <row r="1" spans="1:23" ht="22.5" customHeight="1">
      <c r="A1" s="238" t="s">
        <v>370</v>
      </c>
      <c r="B1" s="238"/>
      <c r="C1" s="238"/>
      <c r="D1" s="238"/>
      <c r="E1" s="238"/>
      <c r="F1" s="238"/>
      <c r="G1" s="238"/>
      <c r="H1" s="238"/>
      <c r="I1" s="238"/>
      <c r="J1" s="238"/>
      <c r="K1" s="238"/>
      <c r="L1" s="238"/>
      <c r="M1" s="238"/>
      <c r="N1" s="238"/>
      <c r="O1" s="238"/>
      <c r="P1" s="238"/>
      <c r="Q1" s="238"/>
    </row>
    <row r="2" spans="1:23" ht="22.5" customHeight="1">
      <c r="L2" s="115" t="s">
        <v>348</v>
      </c>
      <c r="M2" s="92">
        <f>クラブチーム用入力シート!D5</f>
        <v>0</v>
      </c>
      <c r="N2" s="58" t="s">
        <v>300</v>
      </c>
      <c r="O2" s="93"/>
      <c r="P2" s="92" t="s">
        <v>299</v>
      </c>
      <c r="Q2" s="5">
        <v>1</v>
      </c>
      <c r="R2" s="94" t="s">
        <v>301</v>
      </c>
    </row>
    <row r="3" spans="1:23" ht="22.5" customHeight="1">
      <c r="A3" s="262" t="s">
        <v>290</v>
      </c>
      <c r="B3" s="205"/>
      <c r="C3" s="239" t="e">
        <f>クラブチーム用入力シート!D6</f>
        <v>#N/A</v>
      </c>
      <c r="D3" s="240"/>
      <c r="E3" s="240"/>
      <c r="F3" s="240"/>
      <c r="G3" s="240"/>
      <c r="H3" s="240"/>
      <c r="I3" s="240"/>
      <c r="J3" s="240"/>
      <c r="K3" s="240"/>
      <c r="L3" s="240"/>
      <c r="M3" s="240"/>
      <c r="N3" s="240"/>
      <c r="O3" s="240"/>
      <c r="P3" s="240"/>
      <c r="Q3" s="241"/>
      <c r="R3" s="20"/>
    </row>
    <row r="4" spans="1:23" ht="22.5" customHeight="1">
      <c r="A4" s="143" t="s">
        <v>291</v>
      </c>
      <c r="B4" s="247"/>
      <c r="C4" s="252" t="e">
        <f>クラブチーム用入力シート!D7</f>
        <v>#N/A</v>
      </c>
      <c r="D4" s="253"/>
      <c r="E4" s="253"/>
      <c r="F4" s="253"/>
      <c r="G4" s="253"/>
      <c r="H4" s="253"/>
      <c r="I4" s="253"/>
      <c r="J4" s="253"/>
      <c r="K4" s="253"/>
      <c r="L4" s="253"/>
      <c r="M4" s="253"/>
      <c r="N4" s="253"/>
      <c r="O4" s="253"/>
      <c r="P4" s="253"/>
      <c r="Q4" s="254"/>
      <c r="R4" s="20"/>
    </row>
    <row r="5" spans="1:23" ht="22.5" customHeight="1">
      <c r="A5" s="263" t="s">
        <v>211</v>
      </c>
      <c r="B5" s="265"/>
      <c r="C5" s="235">
        <f>クラブチーム用入力シート!D8</f>
        <v>0</v>
      </c>
      <c r="D5" s="236"/>
      <c r="E5" s="236"/>
      <c r="F5" s="82"/>
      <c r="G5" s="84" t="s">
        <v>270</v>
      </c>
      <c r="H5" s="83"/>
      <c r="I5" s="265" t="s">
        <v>271</v>
      </c>
      <c r="J5" s="265"/>
      <c r="K5" s="243">
        <f>クラブチーム用入力シート!D9</f>
        <v>0</v>
      </c>
      <c r="L5" s="243"/>
      <c r="M5" s="243"/>
      <c r="N5" s="243"/>
      <c r="O5" s="243"/>
      <c r="P5" s="244"/>
      <c r="Q5" s="245"/>
      <c r="R5" s="20"/>
      <c r="S5" s="237" t="s">
        <v>296</v>
      </c>
      <c r="T5" s="237"/>
      <c r="U5" s="237"/>
      <c r="V5" s="237"/>
      <c r="W5" s="237"/>
    </row>
    <row r="6" spans="1:23" ht="22.5" customHeight="1">
      <c r="S6" s="237"/>
      <c r="T6" s="237"/>
      <c r="U6" s="237"/>
      <c r="V6" s="237"/>
      <c r="W6" s="237"/>
    </row>
    <row r="7" spans="1:23" ht="22.5" customHeight="1">
      <c r="A7" s="269" t="s">
        <v>212</v>
      </c>
      <c r="B7" s="271"/>
      <c r="C7" s="266">
        <f>クラブチーム用入力シート!D10</f>
        <v>0</v>
      </c>
      <c r="D7" s="266"/>
      <c r="E7" s="266"/>
      <c r="F7" s="266"/>
      <c r="G7" s="267"/>
      <c r="H7" s="268"/>
      <c r="J7" s="269" t="s">
        <v>212</v>
      </c>
      <c r="K7" s="271"/>
      <c r="L7" s="266">
        <f>クラブチーム用入力シート!D11</f>
        <v>0</v>
      </c>
      <c r="M7" s="266"/>
      <c r="N7" s="266"/>
      <c r="O7" s="266"/>
      <c r="P7" s="267"/>
      <c r="Q7" s="268"/>
      <c r="R7" s="20"/>
      <c r="S7" s="237"/>
      <c r="T7" s="237"/>
      <c r="U7" s="237"/>
      <c r="V7" s="237"/>
      <c r="W7" s="237"/>
    </row>
    <row r="8" spans="1:23" ht="22.5" customHeight="1">
      <c r="A8" s="293" t="s">
        <v>293</v>
      </c>
      <c r="B8" s="270"/>
      <c r="C8" s="309">
        <f>クラブチーム用入力シート!B18</f>
        <v>0</v>
      </c>
      <c r="D8" s="310"/>
      <c r="E8" s="310"/>
      <c r="F8" s="310"/>
      <c r="G8" s="311" t="s">
        <v>278</v>
      </c>
      <c r="H8" s="312"/>
      <c r="J8" s="293" t="s">
        <v>293</v>
      </c>
      <c r="K8" s="270"/>
      <c r="L8" s="309">
        <f>クラブチーム用入力シート!B18</f>
        <v>0</v>
      </c>
      <c r="M8" s="310"/>
      <c r="N8" s="310"/>
      <c r="O8" s="310"/>
      <c r="P8" s="311" t="s">
        <v>278</v>
      </c>
      <c r="Q8" s="312"/>
      <c r="R8" s="20"/>
      <c r="S8" s="237"/>
      <c r="T8" s="237"/>
      <c r="U8" s="237"/>
      <c r="V8" s="237"/>
      <c r="W8" s="237"/>
    </row>
    <row r="9" spans="1:23" ht="22.5" customHeight="1">
      <c r="A9" s="55" t="s">
        <v>213</v>
      </c>
      <c r="B9" s="56" t="s">
        <v>220</v>
      </c>
      <c r="C9" s="56" t="s">
        <v>218</v>
      </c>
      <c r="D9" s="119" t="s">
        <v>269</v>
      </c>
      <c r="E9" s="56" t="s">
        <v>221</v>
      </c>
      <c r="F9" s="56" t="s">
        <v>218</v>
      </c>
      <c r="G9" s="119" t="s">
        <v>269</v>
      </c>
      <c r="H9" s="40" t="s">
        <v>219</v>
      </c>
      <c r="J9" s="55" t="s">
        <v>213</v>
      </c>
      <c r="K9" s="56" t="s">
        <v>220</v>
      </c>
      <c r="L9" s="56" t="s">
        <v>218</v>
      </c>
      <c r="M9" s="119" t="s">
        <v>269</v>
      </c>
      <c r="N9" s="56" t="s">
        <v>221</v>
      </c>
      <c r="O9" s="56" t="s">
        <v>218</v>
      </c>
      <c r="P9" s="119" t="s">
        <v>269</v>
      </c>
      <c r="Q9" s="40" t="s">
        <v>219</v>
      </c>
    </row>
    <row r="10" spans="1:23" ht="22.5" customHeight="1">
      <c r="A10" s="34" t="s">
        <v>214</v>
      </c>
      <c r="B10" s="35">
        <f>クラブチーム用入力シート!D20</f>
        <v>0</v>
      </c>
      <c r="C10" s="35">
        <f>クラブチーム用入力シート!D22</f>
        <v>0</v>
      </c>
      <c r="D10" s="35"/>
      <c r="E10" s="36"/>
      <c r="F10" s="36"/>
      <c r="G10" s="36"/>
      <c r="H10" s="37"/>
      <c r="J10" s="34" t="s">
        <v>226</v>
      </c>
      <c r="K10" s="35">
        <f>クラブチーム用入力シート!P20</f>
        <v>0</v>
      </c>
      <c r="L10" s="35">
        <f>クラブチーム用入力シート!P22</f>
        <v>0</v>
      </c>
      <c r="M10" s="35"/>
      <c r="N10" s="36"/>
      <c r="O10" s="36"/>
      <c r="P10" s="36"/>
      <c r="Q10" s="37"/>
    </row>
    <row r="11" spans="1:23" ht="22.5" customHeight="1">
      <c r="A11" s="30" t="s">
        <v>215</v>
      </c>
      <c r="B11" s="24">
        <f>クラブチーム用入力シート!E20</f>
        <v>0</v>
      </c>
      <c r="C11" s="24">
        <f>クラブチーム用入力シート!E22</f>
        <v>0</v>
      </c>
      <c r="D11" s="24"/>
      <c r="E11" s="25"/>
      <c r="F11" s="25"/>
      <c r="G11" s="25"/>
      <c r="H11" s="29"/>
      <c r="J11" s="30" t="s">
        <v>227</v>
      </c>
      <c r="K11" s="24">
        <f>クラブチーム用入力シート!Q20</f>
        <v>0</v>
      </c>
      <c r="L11" s="24">
        <f>クラブチーム用入力シート!Q22</f>
        <v>0</v>
      </c>
      <c r="M11" s="24"/>
      <c r="N11" s="25"/>
      <c r="O11" s="25"/>
      <c r="P11" s="25"/>
      <c r="Q11" s="29"/>
    </row>
    <row r="12" spans="1:23" ht="22.5" customHeight="1">
      <c r="A12" s="30" t="s">
        <v>216</v>
      </c>
      <c r="B12" s="24">
        <f>クラブチーム用入力シート!F20</f>
        <v>0</v>
      </c>
      <c r="C12" s="24">
        <f>クラブチーム用入力シート!F22</f>
        <v>0</v>
      </c>
      <c r="D12" s="24"/>
      <c r="E12" s="25"/>
      <c r="F12" s="25"/>
      <c r="G12" s="25"/>
      <c r="H12" s="29"/>
      <c r="J12" s="30" t="s">
        <v>228</v>
      </c>
      <c r="K12" s="24">
        <f>クラブチーム用入力シート!R20</f>
        <v>0</v>
      </c>
      <c r="L12" s="24">
        <f>クラブチーム用入力シート!R22</f>
        <v>0</v>
      </c>
      <c r="M12" s="24"/>
      <c r="N12" s="25"/>
      <c r="O12" s="25"/>
      <c r="P12" s="25"/>
      <c r="Q12" s="29"/>
    </row>
    <row r="13" spans="1:23" ht="22.5" customHeight="1">
      <c r="A13" s="30" t="s">
        <v>217</v>
      </c>
      <c r="B13" s="24">
        <f>クラブチーム用入力シート!G20</f>
        <v>0</v>
      </c>
      <c r="C13" s="24">
        <f>クラブチーム用入力シート!G22</f>
        <v>0</v>
      </c>
      <c r="D13" s="24"/>
      <c r="E13" s="25"/>
      <c r="F13" s="25"/>
      <c r="G13" s="25"/>
      <c r="H13" s="29"/>
      <c r="J13" s="30" t="s">
        <v>229</v>
      </c>
      <c r="K13" s="24">
        <f>クラブチーム用入力シート!S20</f>
        <v>0</v>
      </c>
      <c r="L13" s="24">
        <f>クラブチーム用入力シート!S22</f>
        <v>0</v>
      </c>
      <c r="M13" s="24"/>
      <c r="N13" s="25"/>
      <c r="O13" s="25"/>
      <c r="P13" s="25"/>
      <c r="Q13" s="29"/>
    </row>
    <row r="14" spans="1:23" ht="22.5" customHeight="1">
      <c r="A14" s="30" t="s">
        <v>222</v>
      </c>
      <c r="B14" s="24">
        <f>クラブチーム用入力シート!H20</f>
        <v>0</v>
      </c>
      <c r="C14" s="24">
        <f>クラブチーム用入力シート!H22</f>
        <v>0</v>
      </c>
      <c r="D14" s="24"/>
      <c r="E14" s="24">
        <f>クラブチーム用入力シート!I20</f>
        <v>0</v>
      </c>
      <c r="F14" s="24">
        <f>クラブチーム用入力シート!I22</f>
        <v>0</v>
      </c>
      <c r="G14" s="79"/>
      <c r="H14" s="29"/>
      <c r="J14" s="30" t="s">
        <v>230</v>
      </c>
      <c r="K14" s="24">
        <f>クラブチーム用入力シート!T20</f>
        <v>0</v>
      </c>
      <c r="L14" s="24">
        <f>クラブチーム用入力シート!T22</f>
        <v>0</v>
      </c>
      <c r="M14" s="24"/>
      <c r="N14" s="24">
        <f>クラブチーム用入力シート!U20</f>
        <v>0</v>
      </c>
      <c r="O14" s="24">
        <f>クラブチーム用入力シート!U22</f>
        <v>0</v>
      </c>
      <c r="P14" s="79"/>
      <c r="Q14" s="29"/>
    </row>
    <row r="15" spans="1:23" ht="22.5" customHeight="1">
      <c r="A15" s="30" t="s">
        <v>223</v>
      </c>
      <c r="B15" s="24">
        <f>クラブチーム用入力シート!J20</f>
        <v>0</v>
      </c>
      <c r="C15" s="24">
        <f>クラブチーム用入力シート!J22</f>
        <v>0</v>
      </c>
      <c r="D15" s="24"/>
      <c r="E15" s="24">
        <f>クラブチーム用入力シート!K20</f>
        <v>0</v>
      </c>
      <c r="F15" s="24">
        <f>クラブチーム用入力シート!K22</f>
        <v>0</v>
      </c>
      <c r="G15" s="79"/>
      <c r="H15" s="29"/>
      <c r="J15" s="30" t="s">
        <v>231</v>
      </c>
      <c r="K15" s="24">
        <f>クラブチーム用入力シート!V20</f>
        <v>0</v>
      </c>
      <c r="L15" s="24">
        <f>クラブチーム用入力シート!V22</f>
        <v>0</v>
      </c>
      <c r="M15" s="24"/>
      <c r="N15" s="24">
        <f>クラブチーム用入力シート!W20</f>
        <v>0</v>
      </c>
      <c r="O15" s="24">
        <f>クラブチーム用入力シート!W22</f>
        <v>0</v>
      </c>
      <c r="P15" s="79"/>
      <c r="Q15" s="29"/>
    </row>
    <row r="16" spans="1:23" ht="22.5" customHeight="1">
      <c r="A16" s="30" t="s">
        <v>224</v>
      </c>
      <c r="B16" s="24">
        <f>クラブチーム用入力シート!L20</f>
        <v>0</v>
      </c>
      <c r="C16" s="24">
        <f>クラブチーム用入力シート!L22</f>
        <v>0</v>
      </c>
      <c r="D16" s="24"/>
      <c r="E16" s="24">
        <f>クラブチーム用入力シート!M20</f>
        <v>0</v>
      </c>
      <c r="F16" s="24">
        <f>クラブチーム用入力シート!M22</f>
        <v>0</v>
      </c>
      <c r="G16" s="79"/>
      <c r="H16" s="29"/>
      <c r="J16" s="30" t="s">
        <v>232</v>
      </c>
      <c r="K16" s="24">
        <f>クラブチーム用入力シート!X20</f>
        <v>0</v>
      </c>
      <c r="L16" s="24">
        <f>クラブチーム用入力シート!X22</f>
        <v>0</v>
      </c>
      <c r="M16" s="24"/>
      <c r="N16" s="24">
        <f>クラブチーム用入力シート!Y20</f>
        <v>0</v>
      </c>
      <c r="O16" s="24">
        <f>クラブチーム用入力シート!Y22</f>
        <v>0</v>
      </c>
      <c r="P16" s="79"/>
      <c r="Q16" s="29"/>
    </row>
    <row r="17" spans="1:22" ht="22.5" customHeight="1">
      <c r="A17" s="31" t="s">
        <v>225</v>
      </c>
      <c r="B17" s="32">
        <f>クラブチーム用入力シート!N20</f>
        <v>0</v>
      </c>
      <c r="C17" s="32">
        <f>クラブチーム用入力シート!N22</f>
        <v>0</v>
      </c>
      <c r="D17" s="32"/>
      <c r="E17" s="32">
        <f>クラブチーム用入力シート!O20</f>
        <v>0</v>
      </c>
      <c r="F17" s="32">
        <f>クラブチーム用入力シート!O22</f>
        <v>0</v>
      </c>
      <c r="G17" s="80"/>
      <c r="H17" s="33"/>
      <c r="J17" s="31" t="s">
        <v>233</v>
      </c>
      <c r="K17" s="32">
        <f>クラブチーム用入力シート!Z20</f>
        <v>0</v>
      </c>
      <c r="L17" s="32">
        <f>クラブチーム用入力シート!Z22</f>
        <v>0</v>
      </c>
      <c r="M17" s="32"/>
      <c r="N17" s="32">
        <f>クラブチーム用入力シート!AA20</f>
        <v>0</v>
      </c>
      <c r="O17" s="32">
        <f>クラブチーム用入力シート!AA22</f>
        <v>0</v>
      </c>
      <c r="P17" s="80"/>
      <c r="Q17" s="33"/>
    </row>
    <row r="18" spans="1:22" ht="22.5" customHeight="1"/>
    <row r="19" spans="1:22" ht="22.5" customHeight="1">
      <c r="H19" s="277" t="s">
        <v>297</v>
      </c>
      <c r="I19" s="314"/>
      <c r="J19" s="314"/>
      <c r="K19" s="314"/>
      <c r="L19" s="314"/>
      <c r="M19" s="314"/>
      <c r="N19" s="314"/>
      <c r="O19" s="314"/>
      <c r="P19" s="314"/>
    </row>
    <row r="20" spans="1:22" ht="22.5" customHeight="1">
      <c r="A20" s="47" t="s">
        <v>298</v>
      </c>
      <c r="B20" s="54" t="s">
        <v>251</v>
      </c>
      <c r="C20" s="48"/>
      <c r="D20" s="50"/>
      <c r="E20" s="49" t="s">
        <v>246</v>
      </c>
      <c r="H20" s="314"/>
      <c r="I20" s="314"/>
      <c r="J20" s="314"/>
      <c r="K20" s="314"/>
      <c r="L20" s="314"/>
      <c r="M20" s="314"/>
      <c r="N20" s="314"/>
      <c r="O20" s="314"/>
      <c r="P20" s="314"/>
    </row>
    <row r="21" spans="1:22" ht="22.5" customHeight="1">
      <c r="A21" s="64" t="s">
        <v>353</v>
      </c>
      <c r="B21" s="73">
        <f>クラブチーム用入力シート!D51+クラブチーム用入力シート!D53</f>
        <v>0</v>
      </c>
      <c r="C21" s="66" t="s">
        <v>252</v>
      </c>
      <c r="D21" s="77"/>
      <c r="E21" s="28">
        <f>B21*1000</f>
        <v>0</v>
      </c>
      <c r="H21" s="307" t="s">
        <v>290</v>
      </c>
      <c r="I21" s="307"/>
      <c r="J21" s="278"/>
      <c r="K21" s="278"/>
      <c r="L21" s="278"/>
      <c r="M21" s="278"/>
      <c r="N21" s="278"/>
      <c r="O21" s="278"/>
      <c r="P21" s="59"/>
      <c r="R21" s="315" t="s">
        <v>263</v>
      </c>
      <c r="S21" s="315"/>
      <c r="T21" s="315"/>
      <c r="U21" s="315"/>
      <c r="V21" s="315"/>
    </row>
    <row r="22" spans="1:22" ht="22.5" customHeight="1">
      <c r="A22" s="65" t="s">
        <v>354</v>
      </c>
      <c r="B22" s="74">
        <f>クラブチーム用入力シート!D52+クラブチーム用入力シート!D54</f>
        <v>0</v>
      </c>
      <c r="C22" s="67" t="s">
        <v>253</v>
      </c>
      <c r="D22" s="78"/>
      <c r="E22" s="19">
        <f>B22*2000</f>
        <v>0</v>
      </c>
      <c r="H22" s="307"/>
      <c r="I22" s="307"/>
      <c r="J22" s="278"/>
      <c r="K22" s="278"/>
      <c r="L22" s="278"/>
      <c r="M22" s="278"/>
      <c r="N22" s="278"/>
      <c r="O22" s="278"/>
      <c r="P22" s="59"/>
      <c r="R22" s="315"/>
      <c r="S22" s="315"/>
      <c r="T22" s="315"/>
      <c r="U22" s="315"/>
      <c r="V22" s="315"/>
    </row>
    <row r="23" spans="1:22" ht="22.5" customHeight="1">
      <c r="A23" s="304" t="s">
        <v>248</v>
      </c>
      <c r="B23" s="305"/>
      <c r="C23" s="306"/>
      <c r="D23" s="63"/>
      <c r="E23" s="62">
        <f>E21+E22</f>
        <v>0</v>
      </c>
      <c r="H23" s="307" t="s">
        <v>294</v>
      </c>
      <c r="I23" s="307"/>
      <c r="J23" s="272"/>
      <c r="K23" s="272"/>
      <c r="L23" s="272"/>
      <c r="M23" s="272"/>
      <c r="N23" s="272"/>
      <c r="O23" s="272"/>
      <c r="P23" s="81"/>
      <c r="Q23" s="277" t="s">
        <v>234</v>
      </c>
      <c r="R23" s="316" t="s">
        <v>264</v>
      </c>
      <c r="S23" s="316"/>
      <c r="T23" s="316"/>
      <c r="U23" s="316"/>
      <c r="V23" s="76"/>
    </row>
    <row r="24" spans="1:22" ht="22.5" customHeight="1">
      <c r="H24" s="307"/>
      <c r="I24" s="307"/>
      <c r="J24" s="272"/>
      <c r="K24" s="272"/>
      <c r="L24" s="272"/>
      <c r="M24" s="272"/>
      <c r="N24" s="272"/>
      <c r="O24" s="272"/>
      <c r="P24" s="81"/>
      <c r="Q24" s="277"/>
      <c r="R24" s="316"/>
      <c r="S24" s="316"/>
      <c r="T24" s="316"/>
      <c r="U24" s="316"/>
      <c r="V24" s="76"/>
    </row>
    <row r="25" spans="1:22" ht="22.5" customHeight="1">
      <c r="A25" s="313" t="s">
        <v>295</v>
      </c>
      <c r="B25" s="313"/>
      <c r="C25" s="313"/>
      <c r="D25" s="313"/>
      <c r="E25" s="313"/>
      <c r="F25" s="91"/>
      <c r="G25" s="69"/>
      <c r="H25" s="69"/>
    </row>
    <row r="26" spans="1:22" ht="22.5" customHeight="1">
      <c r="A26" s="313"/>
      <c r="B26" s="313"/>
      <c r="C26" s="313"/>
      <c r="D26" s="313"/>
      <c r="E26" s="313"/>
      <c r="F26" s="91"/>
      <c r="G26" s="68"/>
      <c r="H26" s="68"/>
    </row>
    <row r="27" spans="1:22" ht="22.5" customHeight="1">
      <c r="A27" s="238" t="str">
        <f>A1</f>
        <v>第４２回愛知県中学生バドミントン大会参加申込書</v>
      </c>
      <c r="B27" s="238"/>
      <c r="C27" s="238"/>
      <c r="D27" s="238"/>
      <c r="E27" s="238"/>
      <c r="F27" s="238"/>
      <c r="G27" s="238"/>
      <c r="H27" s="238"/>
      <c r="I27" s="238"/>
      <c r="J27" s="238"/>
      <c r="K27" s="238"/>
      <c r="L27" s="238"/>
      <c r="M27" s="238"/>
      <c r="N27" s="238"/>
      <c r="O27" s="238"/>
      <c r="P27" s="238"/>
      <c r="Q27" s="238"/>
    </row>
    <row r="28" spans="1:22" ht="22.5" customHeight="1">
      <c r="N28" s="58" t="s">
        <v>300</v>
      </c>
      <c r="O28" s="95">
        <f>$O$2</f>
        <v>0</v>
      </c>
      <c r="P28" s="92" t="s">
        <v>299</v>
      </c>
      <c r="Q28" s="5">
        <v>2</v>
      </c>
    </row>
    <row r="29" spans="1:22" ht="22.5" customHeight="1">
      <c r="A29" s="262" t="s">
        <v>290</v>
      </c>
      <c r="B29" s="205"/>
      <c r="C29" s="239" t="e">
        <f>C3</f>
        <v>#N/A</v>
      </c>
      <c r="D29" s="240"/>
      <c r="E29" s="240"/>
      <c r="F29" s="240"/>
      <c r="G29" s="240"/>
      <c r="H29" s="240"/>
      <c r="I29" s="240"/>
      <c r="J29" s="240"/>
      <c r="K29" s="240"/>
      <c r="L29" s="240"/>
      <c r="M29" s="240"/>
      <c r="N29" s="240"/>
      <c r="O29" s="240"/>
      <c r="P29" s="240"/>
      <c r="Q29" s="241"/>
    </row>
    <row r="30" spans="1:22" ht="22.5" customHeight="1">
      <c r="A30" s="143" t="s">
        <v>291</v>
      </c>
      <c r="B30" s="247"/>
      <c r="C30" s="252" t="e">
        <f>C4</f>
        <v>#N/A</v>
      </c>
      <c r="D30" s="253"/>
      <c r="E30" s="253"/>
      <c r="F30" s="253"/>
      <c r="G30" s="253"/>
      <c r="H30" s="253"/>
      <c r="I30" s="253"/>
      <c r="J30" s="253"/>
      <c r="K30" s="253"/>
      <c r="L30" s="253"/>
      <c r="M30" s="253"/>
      <c r="N30" s="253"/>
      <c r="O30" s="253"/>
      <c r="P30" s="253"/>
      <c r="Q30" s="254"/>
    </row>
    <row r="31" spans="1:22" ht="22.5" customHeight="1">
      <c r="A31" s="263" t="s">
        <v>211</v>
      </c>
      <c r="B31" s="265"/>
      <c r="C31" s="235">
        <f>C5</f>
        <v>0</v>
      </c>
      <c r="D31" s="236"/>
      <c r="E31" s="236"/>
      <c r="F31" s="82"/>
      <c r="G31" s="84" t="s">
        <v>270</v>
      </c>
      <c r="H31" s="83"/>
      <c r="I31" s="265" t="s">
        <v>271</v>
      </c>
      <c r="J31" s="265"/>
      <c r="K31" s="243">
        <f>K5</f>
        <v>0</v>
      </c>
      <c r="L31" s="243"/>
      <c r="M31" s="243"/>
      <c r="N31" s="243"/>
      <c r="O31" s="243"/>
      <c r="P31" s="244"/>
      <c r="Q31" s="245"/>
    </row>
    <row r="32" spans="1:22" ht="22.5" customHeight="1"/>
    <row r="33" spans="1:17" ht="22.5" customHeight="1">
      <c r="A33" s="269" t="s">
        <v>212</v>
      </c>
      <c r="B33" s="271"/>
      <c r="C33" s="266">
        <f>C7</f>
        <v>0</v>
      </c>
      <c r="D33" s="266"/>
      <c r="E33" s="266"/>
      <c r="F33" s="266"/>
      <c r="G33" s="267"/>
      <c r="H33" s="268"/>
      <c r="J33" s="269" t="s">
        <v>212</v>
      </c>
      <c r="K33" s="271"/>
      <c r="L33" s="266">
        <f>L7</f>
        <v>0</v>
      </c>
      <c r="M33" s="266"/>
      <c r="N33" s="266"/>
      <c r="O33" s="266"/>
      <c r="P33" s="267"/>
      <c r="Q33" s="268"/>
    </row>
    <row r="34" spans="1:17" ht="22.5" customHeight="1">
      <c r="A34" s="293" t="s">
        <v>293</v>
      </c>
      <c r="B34" s="270"/>
      <c r="C34" s="309">
        <f>クラブチーム用入力シート!B24</f>
        <v>0</v>
      </c>
      <c r="D34" s="310"/>
      <c r="E34" s="310"/>
      <c r="F34" s="310"/>
      <c r="G34" s="311" t="s">
        <v>278</v>
      </c>
      <c r="H34" s="312"/>
      <c r="J34" s="293" t="s">
        <v>293</v>
      </c>
      <c r="K34" s="270"/>
      <c r="L34" s="309">
        <f>C34</f>
        <v>0</v>
      </c>
      <c r="M34" s="310"/>
      <c r="N34" s="310"/>
      <c r="O34" s="310"/>
      <c r="P34" s="311" t="s">
        <v>278</v>
      </c>
      <c r="Q34" s="312"/>
    </row>
    <row r="35" spans="1:17" ht="22.5" customHeight="1">
      <c r="A35" s="55" t="s">
        <v>213</v>
      </c>
      <c r="B35" s="56" t="s">
        <v>220</v>
      </c>
      <c r="C35" s="56" t="s">
        <v>218</v>
      </c>
      <c r="D35" s="119" t="s">
        <v>269</v>
      </c>
      <c r="E35" s="56" t="s">
        <v>221</v>
      </c>
      <c r="F35" s="56" t="s">
        <v>218</v>
      </c>
      <c r="G35" s="119" t="s">
        <v>269</v>
      </c>
      <c r="H35" s="40" t="s">
        <v>219</v>
      </c>
      <c r="J35" s="55" t="s">
        <v>213</v>
      </c>
      <c r="K35" s="56" t="s">
        <v>220</v>
      </c>
      <c r="L35" s="56" t="s">
        <v>218</v>
      </c>
      <c r="M35" s="119" t="s">
        <v>269</v>
      </c>
      <c r="N35" s="56" t="s">
        <v>221</v>
      </c>
      <c r="O35" s="56" t="s">
        <v>218</v>
      </c>
      <c r="P35" s="119" t="s">
        <v>269</v>
      </c>
      <c r="Q35" s="40" t="s">
        <v>219</v>
      </c>
    </row>
    <row r="36" spans="1:17" ht="22.5" customHeight="1">
      <c r="A36" s="34" t="s">
        <v>214</v>
      </c>
      <c r="B36" s="35">
        <f>クラブチーム用入力シート!D26</f>
        <v>0</v>
      </c>
      <c r="C36" s="35">
        <f>クラブチーム用入力シート!D$28</f>
        <v>0</v>
      </c>
      <c r="D36" s="35"/>
      <c r="E36" s="36"/>
      <c r="F36" s="36"/>
      <c r="G36" s="36"/>
      <c r="H36" s="37"/>
      <c r="J36" s="34" t="s">
        <v>226</v>
      </c>
      <c r="K36" s="35">
        <f>クラブチーム用入力シート!P26</f>
        <v>0</v>
      </c>
      <c r="L36" s="35">
        <f>クラブチーム用入力シート!P28</f>
        <v>0</v>
      </c>
      <c r="M36" s="35"/>
      <c r="N36" s="36"/>
      <c r="O36" s="36"/>
      <c r="P36" s="36"/>
      <c r="Q36" s="37"/>
    </row>
    <row r="37" spans="1:17" ht="22.5" customHeight="1">
      <c r="A37" s="30" t="s">
        <v>215</v>
      </c>
      <c r="B37" s="35">
        <f>クラブチーム用入力シート!E26</f>
        <v>0</v>
      </c>
      <c r="C37" s="35">
        <f>クラブチーム用入力シート!E28</f>
        <v>0</v>
      </c>
      <c r="D37" s="24"/>
      <c r="E37" s="25"/>
      <c r="F37" s="25"/>
      <c r="G37" s="25"/>
      <c r="H37" s="29"/>
      <c r="J37" s="30" t="s">
        <v>227</v>
      </c>
      <c r="K37" s="24">
        <f>クラブチーム用入力シート!Q26</f>
        <v>0</v>
      </c>
      <c r="L37" s="24">
        <f>クラブチーム用入力シート!Q28</f>
        <v>0</v>
      </c>
      <c r="M37" s="24"/>
      <c r="N37" s="25"/>
      <c r="O37" s="25"/>
      <c r="P37" s="25"/>
      <c r="Q37" s="29"/>
    </row>
    <row r="38" spans="1:17" ht="22.5" customHeight="1">
      <c r="A38" s="30" t="s">
        <v>216</v>
      </c>
      <c r="B38" s="35">
        <f>クラブチーム用入力シート!F26</f>
        <v>0</v>
      </c>
      <c r="C38" s="35">
        <f>クラブチーム用入力シート!F28</f>
        <v>0</v>
      </c>
      <c r="D38" s="24"/>
      <c r="E38" s="25"/>
      <c r="F38" s="25"/>
      <c r="G38" s="25"/>
      <c r="H38" s="29"/>
      <c r="J38" s="30" t="s">
        <v>228</v>
      </c>
      <c r="K38" s="24">
        <f>クラブチーム用入力シート!R26</f>
        <v>0</v>
      </c>
      <c r="L38" s="24">
        <f>クラブチーム用入力シート!R28</f>
        <v>0</v>
      </c>
      <c r="M38" s="24"/>
      <c r="N38" s="25"/>
      <c r="O38" s="25"/>
      <c r="P38" s="25"/>
      <c r="Q38" s="29"/>
    </row>
    <row r="39" spans="1:17" ht="22.5" customHeight="1">
      <c r="A39" s="30" t="s">
        <v>217</v>
      </c>
      <c r="B39" s="35">
        <f>クラブチーム用入力シート!G26</f>
        <v>0</v>
      </c>
      <c r="C39" s="24">
        <f>クラブチーム用入力シート!G28</f>
        <v>0</v>
      </c>
      <c r="D39" s="24"/>
      <c r="E39" s="25"/>
      <c r="F39" s="25"/>
      <c r="G39" s="25"/>
      <c r="H39" s="29"/>
      <c r="J39" s="30" t="s">
        <v>229</v>
      </c>
      <c r="K39" s="24">
        <f>クラブチーム用入力シート!S26</f>
        <v>0</v>
      </c>
      <c r="L39" s="24">
        <f>クラブチーム用入力シート!S28</f>
        <v>0</v>
      </c>
      <c r="M39" s="24"/>
      <c r="N39" s="25"/>
      <c r="O39" s="25"/>
      <c r="P39" s="25"/>
      <c r="Q39" s="29"/>
    </row>
    <row r="40" spans="1:17" ht="22.5" customHeight="1">
      <c r="A40" s="30" t="s">
        <v>222</v>
      </c>
      <c r="B40" s="24">
        <f>クラブチーム用入力シート!H26</f>
        <v>0</v>
      </c>
      <c r="C40" s="24">
        <f>クラブチーム用入力シート!H28</f>
        <v>0</v>
      </c>
      <c r="D40" s="24"/>
      <c r="E40" s="24">
        <f>クラブチーム用入力シート!I26</f>
        <v>0</v>
      </c>
      <c r="F40" s="24">
        <f>クラブチーム用入力シート!I28</f>
        <v>0</v>
      </c>
      <c r="G40" s="79"/>
      <c r="H40" s="29"/>
      <c r="J40" s="30" t="s">
        <v>230</v>
      </c>
      <c r="K40" s="24">
        <f>クラブチーム用入力シート!T26</f>
        <v>0</v>
      </c>
      <c r="L40" s="24">
        <f>クラブチーム用入力シート!T28</f>
        <v>0</v>
      </c>
      <c r="M40" s="24"/>
      <c r="N40" s="24">
        <f>クラブチーム用入力シート!U26</f>
        <v>0</v>
      </c>
      <c r="O40" s="24">
        <f>クラブチーム用入力シート!U28</f>
        <v>0</v>
      </c>
      <c r="P40" s="79"/>
      <c r="Q40" s="29"/>
    </row>
    <row r="41" spans="1:17" ht="22.5" customHeight="1">
      <c r="A41" s="30" t="s">
        <v>223</v>
      </c>
      <c r="B41" s="24">
        <f>クラブチーム用入力シート!J26</f>
        <v>0</v>
      </c>
      <c r="C41" s="24">
        <f>クラブチーム用入力シート!J28</f>
        <v>0</v>
      </c>
      <c r="D41" s="24"/>
      <c r="E41" s="24">
        <f>クラブチーム用入力シート!K26</f>
        <v>0</v>
      </c>
      <c r="F41" s="24">
        <f>クラブチーム用入力シート!K28</f>
        <v>0</v>
      </c>
      <c r="G41" s="79"/>
      <c r="H41" s="29"/>
      <c r="J41" s="30" t="s">
        <v>231</v>
      </c>
      <c r="K41" s="24">
        <f>クラブチーム用入力シート!V26</f>
        <v>0</v>
      </c>
      <c r="L41" s="24">
        <f>クラブチーム用入力シート!V28</f>
        <v>0</v>
      </c>
      <c r="M41" s="24"/>
      <c r="N41" s="24">
        <f>クラブチーム用入力シート!W26</f>
        <v>0</v>
      </c>
      <c r="O41" s="24">
        <f>クラブチーム用入力シート!W28</f>
        <v>0</v>
      </c>
      <c r="P41" s="79"/>
      <c r="Q41" s="29"/>
    </row>
    <row r="42" spans="1:17" ht="22.5" customHeight="1">
      <c r="A42" s="30" t="s">
        <v>224</v>
      </c>
      <c r="B42" s="24">
        <f>クラブチーム用入力シート!L26</f>
        <v>0</v>
      </c>
      <c r="C42" s="24">
        <f>クラブチーム用入力シート!L28</f>
        <v>0</v>
      </c>
      <c r="D42" s="24"/>
      <c r="E42" s="24">
        <f>クラブチーム用入力シート!M26</f>
        <v>0</v>
      </c>
      <c r="F42" s="24">
        <f>クラブチーム用入力シート!M28</f>
        <v>0</v>
      </c>
      <c r="G42" s="79"/>
      <c r="H42" s="29"/>
      <c r="J42" s="30" t="s">
        <v>232</v>
      </c>
      <c r="K42" s="24">
        <f>クラブチーム用入力シート!X26</f>
        <v>0</v>
      </c>
      <c r="L42" s="24">
        <f>クラブチーム用入力シート!X28</f>
        <v>0</v>
      </c>
      <c r="M42" s="24"/>
      <c r="N42" s="24">
        <f>クラブチーム用入力シート!Y26</f>
        <v>0</v>
      </c>
      <c r="O42" s="24">
        <f>クラブチーム用入力シート!Y28</f>
        <v>0</v>
      </c>
      <c r="P42" s="79"/>
      <c r="Q42" s="29"/>
    </row>
    <row r="43" spans="1:17" ht="22.5" customHeight="1">
      <c r="A43" s="31" t="s">
        <v>225</v>
      </c>
      <c r="B43" s="32">
        <f>クラブチーム用入力シート!N26</f>
        <v>0</v>
      </c>
      <c r="C43" s="32">
        <f>クラブチーム用入力シート!N28</f>
        <v>0</v>
      </c>
      <c r="D43" s="32"/>
      <c r="E43" s="32">
        <f>クラブチーム用入力シート!O26</f>
        <v>0</v>
      </c>
      <c r="F43" s="32">
        <f>クラブチーム用入力シート!O28</f>
        <v>0</v>
      </c>
      <c r="G43" s="80"/>
      <c r="H43" s="33"/>
      <c r="J43" s="31" t="s">
        <v>233</v>
      </c>
      <c r="K43" s="32">
        <f>クラブチーム用入力シート!Z26</f>
        <v>0</v>
      </c>
      <c r="L43" s="32">
        <f>クラブチーム用入力シート!Z28</f>
        <v>0</v>
      </c>
      <c r="M43" s="32"/>
      <c r="N43" s="32">
        <f>クラブチーム用入力シート!AA26</f>
        <v>0</v>
      </c>
      <c r="O43" s="32">
        <f>クラブチーム用入力シート!AA28</f>
        <v>0</v>
      </c>
      <c r="P43" s="80"/>
      <c r="Q43" s="33"/>
    </row>
    <row r="44" spans="1:17" ht="22.5" customHeight="1"/>
    <row r="45" spans="1:17" ht="22.5" customHeight="1">
      <c r="H45" s="277" t="s">
        <v>297</v>
      </c>
      <c r="I45" s="314"/>
      <c r="J45" s="314"/>
      <c r="K45" s="314"/>
      <c r="L45" s="314"/>
      <c r="M45" s="314"/>
      <c r="N45" s="314"/>
      <c r="O45" s="314"/>
      <c r="P45" s="314"/>
    </row>
    <row r="46" spans="1:17" ht="22.5" customHeight="1">
      <c r="A46" s="47" t="s">
        <v>298</v>
      </c>
      <c r="B46" s="54" t="s">
        <v>251</v>
      </c>
      <c r="C46" s="48"/>
      <c r="D46" s="50"/>
      <c r="E46" s="49" t="s">
        <v>246</v>
      </c>
      <c r="H46" s="314"/>
      <c r="I46" s="314"/>
      <c r="J46" s="314"/>
      <c r="K46" s="314"/>
      <c r="L46" s="314"/>
      <c r="M46" s="314"/>
      <c r="N46" s="314"/>
      <c r="O46" s="314"/>
      <c r="P46" s="314"/>
    </row>
    <row r="47" spans="1:17" ht="22.5" customHeight="1">
      <c r="A47" s="64" t="s">
        <v>353</v>
      </c>
      <c r="B47" s="73">
        <f>B21</f>
        <v>0</v>
      </c>
      <c r="C47" s="66" t="s">
        <v>252</v>
      </c>
      <c r="D47" s="77"/>
      <c r="E47" s="28">
        <f>B47*1000</f>
        <v>0</v>
      </c>
      <c r="H47" s="307" t="s">
        <v>290</v>
      </c>
      <c r="I47" s="307"/>
      <c r="J47" s="278"/>
      <c r="K47" s="278"/>
      <c r="L47" s="278"/>
      <c r="M47" s="278"/>
      <c r="N47" s="278"/>
      <c r="O47" s="278"/>
      <c r="P47" s="59"/>
    </row>
    <row r="48" spans="1:17" ht="22.5" customHeight="1">
      <c r="A48" s="65" t="s">
        <v>354</v>
      </c>
      <c r="B48" s="74">
        <f>B22</f>
        <v>0</v>
      </c>
      <c r="C48" s="67" t="s">
        <v>253</v>
      </c>
      <c r="D48" s="78"/>
      <c r="E48" s="19">
        <f>B48*2000</f>
        <v>0</v>
      </c>
      <c r="H48" s="307"/>
      <c r="I48" s="307"/>
      <c r="J48" s="278"/>
      <c r="K48" s="278"/>
      <c r="L48" s="278"/>
      <c r="M48" s="278"/>
      <c r="N48" s="278"/>
      <c r="O48" s="278"/>
      <c r="P48" s="59"/>
    </row>
    <row r="49" spans="1:17" ht="22.5" customHeight="1">
      <c r="A49" s="304" t="s">
        <v>248</v>
      </c>
      <c r="B49" s="305"/>
      <c r="C49" s="306"/>
      <c r="D49" s="63"/>
      <c r="E49" s="62">
        <f>E47+E48</f>
        <v>0</v>
      </c>
      <c r="H49" s="307" t="s">
        <v>294</v>
      </c>
      <c r="I49" s="307"/>
      <c r="J49" s="272"/>
      <c r="K49" s="272"/>
      <c r="L49" s="272"/>
      <c r="M49" s="272"/>
      <c r="N49" s="272"/>
      <c r="O49" s="272"/>
      <c r="P49" s="81"/>
      <c r="Q49" s="277" t="s">
        <v>234</v>
      </c>
    </row>
    <row r="50" spans="1:17" ht="22.5" customHeight="1">
      <c r="H50" s="307"/>
      <c r="I50" s="307"/>
      <c r="J50" s="272"/>
      <c r="K50" s="272"/>
      <c r="L50" s="272"/>
      <c r="M50" s="272"/>
      <c r="N50" s="272"/>
      <c r="O50" s="272"/>
      <c r="P50" s="81"/>
      <c r="Q50" s="277"/>
    </row>
    <row r="51" spans="1:17" ht="22.5" customHeight="1">
      <c r="A51" s="313" t="s">
        <v>295</v>
      </c>
      <c r="B51" s="313"/>
      <c r="C51" s="313"/>
      <c r="D51" s="313"/>
      <c r="E51" s="313"/>
      <c r="F51" s="91"/>
      <c r="G51" s="69"/>
      <c r="H51" s="69"/>
    </row>
    <row r="52" spans="1:17" ht="22.5" customHeight="1">
      <c r="A52" s="313"/>
      <c r="B52" s="313"/>
      <c r="C52" s="313"/>
      <c r="D52" s="313"/>
      <c r="E52" s="313"/>
      <c r="F52" s="91"/>
      <c r="G52" s="68"/>
      <c r="H52" s="68"/>
    </row>
    <row r="53" spans="1:17" ht="22.5" customHeight="1">
      <c r="A53" s="238" t="str">
        <f>A1</f>
        <v>第４２回愛知県中学生バドミントン大会参加申込書</v>
      </c>
      <c r="B53" s="238"/>
      <c r="C53" s="238"/>
      <c r="D53" s="238"/>
      <c r="E53" s="238"/>
      <c r="F53" s="238"/>
      <c r="G53" s="238"/>
      <c r="H53" s="238"/>
      <c r="I53" s="238"/>
      <c r="J53" s="238"/>
      <c r="K53" s="238"/>
      <c r="L53" s="238"/>
      <c r="M53" s="238"/>
      <c r="N53" s="238"/>
      <c r="O53" s="238"/>
      <c r="P53" s="238"/>
      <c r="Q53" s="238"/>
    </row>
    <row r="54" spans="1:17" ht="22.5" customHeight="1">
      <c r="N54" s="58" t="s">
        <v>300</v>
      </c>
      <c r="O54" s="95">
        <f>$O$2</f>
        <v>0</v>
      </c>
      <c r="P54" s="92" t="s">
        <v>299</v>
      </c>
      <c r="Q54" s="5">
        <v>3</v>
      </c>
    </row>
    <row r="55" spans="1:17" ht="22.5" customHeight="1">
      <c r="A55" s="262" t="s">
        <v>290</v>
      </c>
      <c r="B55" s="205"/>
      <c r="C55" s="239" t="e">
        <f>C29</f>
        <v>#N/A</v>
      </c>
      <c r="D55" s="240"/>
      <c r="E55" s="240"/>
      <c r="F55" s="240"/>
      <c r="G55" s="240"/>
      <c r="H55" s="240"/>
      <c r="I55" s="240"/>
      <c r="J55" s="240"/>
      <c r="K55" s="240"/>
      <c r="L55" s="240"/>
      <c r="M55" s="240"/>
      <c r="N55" s="240"/>
      <c r="O55" s="240"/>
      <c r="P55" s="240"/>
      <c r="Q55" s="241"/>
    </row>
    <row r="56" spans="1:17" ht="22.5" customHeight="1">
      <c r="A56" s="143" t="s">
        <v>291</v>
      </c>
      <c r="B56" s="247"/>
      <c r="C56" s="252" t="e">
        <f>C30</f>
        <v>#N/A</v>
      </c>
      <c r="D56" s="253"/>
      <c r="E56" s="253"/>
      <c r="F56" s="253"/>
      <c r="G56" s="253"/>
      <c r="H56" s="253"/>
      <c r="I56" s="253"/>
      <c r="J56" s="253"/>
      <c r="K56" s="253"/>
      <c r="L56" s="253"/>
      <c r="M56" s="253"/>
      <c r="N56" s="253"/>
      <c r="O56" s="253"/>
      <c r="P56" s="253"/>
      <c r="Q56" s="254"/>
    </row>
    <row r="57" spans="1:17" ht="22.5" customHeight="1">
      <c r="A57" s="263" t="s">
        <v>211</v>
      </c>
      <c r="B57" s="265"/>
      <c r="C57" s="235">
        <f>C5</f>
        <v>0</v>
      </c>
      <c r="D57" s="236"/>
      <c r="E57" s="236"/>
      <c r="F57" s="82"/>
      <c r="G57" s="84" t="s">
        <v>270</v>
      </c>
      <c r="H57" s="83"/>
      <c r="I57" s="265" t="s">
        <v>271</v>
      </c>
      <c r="J57" s="265"/>
      <c r="K57" s="243">
        <f>K31</f>
        <v>0</v>
      </c>
      <c r="L57" s="243"/>
      <c r="M57" s="243"/>
      <c r="N57" s="243"/>
      <c r="O57" s="243"/>
      <c r="P57" s="244"/>
      <c r="Q57" s="245"/>
    </row>
    <row r="58" spans="1:17" ht="22.5" customHeight="1"/>
    <row r="59" spans="1:17" ht="22.5" customHeight="1">
      <c r="A59" s="269" t="s">
        <v>212</v>
      </c>
      <c r="B59" s="271"/>
      <c r="C59" s="266">
        <f>C33</f>
        <v>0</v>
      </c>
      <c r="D59" s="266"/>
      <c r="E59" s="266"/>
      <c r="F59" s="266"/>
      <c r="G59" s="267"/>
      <c r="H59" s="268"/>
      <c r="J59" s="269" t="s">
        <v>212</v>
      </c>
      <c r="K59" s="271"/>
      <c r="L59" s="266">
        <f>L33</f>
        <v>0</v>
      </c>
      <c r="M59" s="266"/>
      <c r="N59" s="266"/>
      <c r="O59" s="266"/>
      <c r="P59" s="267"/>
      <c r="Q59" s="268"/>
    </row>
    <row r="60" spans="1:17" ht="22.5" customHeight="1">
      <c r="A60" s="293" t="s">
        <v>293</v>
      </c>
      <c r="B60" s="270"/>
      <c r="C60" s="309">
        <f>クラブチーム用入力シート!B30</f>
        <v>0</v>
      </c>
      <c r="D60" s="310"/>
      <c r="E60" s="310"/>
      <c r="F60" s="310"/>
      <c r="G60" s="311" t="s">
        <v>278</v>
      </c>
      <c r="H60" s="312"/>
      <c r="J60" s="293" t="s">
        <v>293</v>
      </c>
      <c r="K60" s="270"/>
      <c r="L60" s="309">
        <f>C60</f>
        <v>0</v>
      </c>
      <c r="M60" s="310"/>
      <c r="N60" s="310"/>
      <c r="O60" s="310"/>
      <c r="P60" s="311" t="s">
        <v>278</v>
      </c>
      <c r="Q60" s="312"/>
    </row>
    <row r="61" spans="1:17" ht="22.5" customHeight="1">
      <c r="A61" s="55" t="s">
        <v>213</v>
      </c>
      <c r="B61" s="56" t="s">
        <v>220</v>
      </c>
      <c r="C61" s="56" t="s">
        <v>218</v>
      </c>
      <c r="D61" s="119" t="s">
        <v>269</v>
      </c>
      <c r="E61" s="56" t="s">
        <v>221</v>
      </c>
      <c r="F61" s="56" t="s">
        <v>218</v>
      </c>
      <c r="G61" s="119" t="s">
        <v>269</v>
      </c>
      <c r="H61" s="40" t="s">
        <v>219</v>
      </c>
      <c r="J61" s="55" t="s">
        <v>213</v>
      </c>
      <c r="K61" s="56" t="s">
        <v>220</v>
      </c>
      <c r="L61" s="56" t="s">
        <v>218</v>
      </c>
      <c r="M61" s="119" t="s">
        <v>269</v>
      </c>
      <c r="N61" s="56" t="s">
        <v>221</v>
      </c>
      <c r="O61" s="56" t="s">
        <v>218</v>
      </c>
      <c r="P61" s="119" t="s">
        <v>269</v>
      </c>
      <c r="Q61" s="40" t="s">
        <v>219</v>
      </c>
    </row>
    <row r="62" spans="1:17" ht="22.5" customHeight="1">
      <c r="A62" s="34" t="s">
        <v>214</v>
      </c>
      <c r="B62" s="35">
        <f>クラブチーム用入力シート!D32</f>
        <v>0</v>
      </c>
      <c r="C62" s="35">
        <f>クラブチーム用入力シート!D34</f>
        <v>0</v>
      </c>
      <c r="D62" s="35"/>
      <c r="E62" s="36"/>
      <c r="F62" s="36"/>
      <c r="G62" s="36"/>
      <c r="H62" s="37"/>
      <c r="J62" s="34" t="s">
        <v>226</v>
      </c>
      <c r="K62" s="35">
        <f>クラブチーム用入力シート!P32</f>
        <v>0</v>
      </c>
      <c r="L62" s="35">
        <f>クラブチーム用入力シート!P34</f>
        <v>0</v>
      </c>
      <c r="M62" s="35"/>
      <c r="N62" s="36"/>
      <c r="O62" s="36"/>
      <c r="P62" s="36"/>
      <c r="Q62" s="37"/>
    </row>
    <row r="63" spans="1:17" ht="22.5" customHeight="1">
      <c r="A63" s="30" t="s">
        <v>215</v>
      </c>
      <c r="B63" s="35">
        <f>クラブチーム用入力シート!E32</f>
        <v>0</v>
      </c>
      <c r="C63" s="35">
        <f>クラブチーム用入力シート!E34</f>
        <v>0</v>
      </c>
      <c r="D63" s="24"/>
      <c r="E63" s="25"/>
      <c r="F63" s="25"/>
      <c r="G63" s="25"/>
      <c r="H63" s="29"/>
      <c r="J63" s="30" t="s">
        <v>227</v>
      </c>
      <c r="K63" s="24">
        <f>クラブチーム用入力シート!Q32</f>
        <v>0</v>
      </c>
      <c r="L63" s="24">
        <f>クラブチーム用入力シート!Q34</f>
        <v>0</v>
      </c>
      <c r="M63" s="24"/>
      <c r="N63" s="25"/>
      <c r="O63" s="25"/>
      <c r="P63" s="25"/>
      <c r="Q63" s="29"/>
    </row>
    <row r="64" spans="1:17" ht="22.5" customHeight="1">
      <c r="A64" s="30" t="s">
        <v>216</v>
      </c>
      <c r="B64" s="35">
        <f>クラブチーム用入力シート!F32</f>
        <v>0</v>
      </c>
      <c r="C64" s="35">
        <f>クラブチーム用入力シート!F34</f>
        <v>0</v>
      </c>
      <c r="D64" s="24"/>
      <c r="E64" s="25"/>
      <c r="F64" s="25"/>
      <c r="G64" s="25"/>
      <c r="H64" s="29"/>
      <c r="J64" s="30" t="s">
        <v>228</v>
      </c>
      <c r="K64" s="24">
        <f>クラブチーム用入力シート!R32</f>
        <v>0</v>
      </c>
      <c r="L64" s="24">
        <f>クラブチーム用入力シート!R34</f>
        <v>0</v>
      </c>
      <c r="M64" s="24"/>
      <c r="N64" s="25"/>
      <c r="O64" s="25"/>
      <c r="P64" s="25"/>
      <c r="Q64" s="29"/>
    </row>
    <row r="65" spans="1:17" ht="22.5" customHeight="1">
      <c r="A65" s="30" t="s">
        <v>217</v>
      </c>
      <c r="B65" s="35">
        <f>クラブチーム用入力シート!G32</f>
        <v>0</v>
      </c>
      <c r="C65" s="24">
        <f>クラブチーム用入力シート!G34</f>
        <v>0</v>
      </c>
      <c r="D65" s="24"/>
      <c r="E65" s="25"/>
      <c r="F65" s="25"/>
      <c r="G65" s="25"/>
      <c r="H65" s="29"/>
      <c r="J65" s="30" t="s">
        <v>229</v>
      </c>
      <c r="K65" s="24">
        <f>クラブチーム用入力シート!S32</f>
        <v>0</v>
      </c>
      <c r="L65" s="24">
        <f>クラブチーム用入力シート!S34</f>
        <v>0</v>
      </c>
      <c r="M65" s="24"/>
      <c r="N65" s="25"/>
      <c r="O65" s="25"/>
      <c r="P65" s="25"/>
      <c r="Q65" s="29"/>
    </row>
    <row r="66" spans="1:17" ht="22.5" customHeight="1">
      <c r="A66" s="30" t="s">
        <v>222</v>
      </c>
      <c r="B66" s="24">
        <f>クラブチーム用入力シート!H32</f>
        <v>0</v>
      </c>
      <c r="C66" s="24">
        <f>クラブチーム用入力シート!H34</f>
        <v>0</v>
      </c>
      <c r="D66" s="24"/>
      <c r="E66" s="24">
        <f>クラブチーム用入力シート!I32</f>
        <v>0</v>
      </c>
      <c r="F66" s="24">
        <f>クラブチーム用入力シート!I34</f>
        <v>0</v>
      </c>
      <c r="G66" s="79"/>
      <c r="H66" s="29"/>
      <c r="J66" s="30" t="s">
        <v>230</v>
      </c>
      <c r="K66" s="24">
        <f>クラブチーム用入力シート!T32</f>
        <v>0</v>
      </c>
      <c r="L66" s="24">
        <f>クラブチーム用入力シート!T34</f>
        <v>0</v>
      </c>
      <c r="M66" s="24"/>
      <c r="N66" s="24">
        <f>クラブチーム用入力シート!U32</f>
        <v>0</v>
      </c>
      <c r="O66" s="24">
        <f>クラブチーム用入力シート!U34</f>
        <v>0</v>
      </c>
      <c r="P66" s="79"/>
      <c r="Q66" s="29"/>
    </row>
    <row r="67" spans="1:17" ht="22.5" customHeight="1">
      <c r="A67" s="30" t="s">
        <v>223</v>
      </c>
      <c r="B67" s="24">
        <f>クラブチーム用入力シート!J32</f>
        <v>0</v>
      </c>
      <c r="C67" s="24">
        <f>クラブチーム用入力シート!J34</f>
        <v>0</v>
      </c>
      <c r="D67" s="24"/>
      <c r="E67" s="24">
        <f>クラブチーム用入力シート!K32</f>
        <v>0</v>
      </c>
      <c r="F67" s="24">
        <f>クラブチーム用入力シート!K34</f>
        <v>0</v>
      </c>
      <c r="G67" s="79"/>
      <c r="H67" s="29"/>
      <c r="J67" s="30" t="s">
        <v>231</v>
      </c>
      <c r="K67" s="24">
        <f>クラブチーム用入力シート!V32</f>
        <v>0</v>
      </c>
      <c r="L67" s="24">
        <f>クラブチーム用入力シート!V34</f>
        <v>0</v>
      </c>
      <c r="M67" s="24"/>
      <c r="N67" s="24">
        <f>クラブチーム用入力シート!W32</f>
        <v>0</v>
      </c>
      <c r="O67" s="24">
        <f>クラブチーム用入力シート!W34</f>
        <v>0</v>
      </c>
      <c r="P67" s="79"/>
      <c r="Q67" s="29"/>
    </row>
    <row r="68" spans="1:17" ht="22.5" customHeight="1">
      <c r="A68" s="30" t="s">
        <v>224</v>
      </c>
      <c r="B68" s="24">
        <f>クラブチーム用入力シート!L32</f>
        <v>0</v>
      </c>
      <c r="C68" s="24">
        <f>クラブチーム用入力シート!L34</f>
        <v>0</v>
      </c>
      <c r="D68" s="24"/>
      <c r="E68" s="24">
        <f>クラブチーム用入力シート!M32</f>
        <v>0</v>
      </c>
      <c r="F68" s="24">
        <f>クラブチーム用入力シート!M34</f>
        <v>0</v>
      </c>
      <c r="G68" s="79"/>
      <c r="H68" s="29"/>
      <c r="J68" s="30" t="s">
        <v>232</v>
      </c>
      <c r="K68" s="24">
        <f>クラブチーム用入力シート!X32</f>
        <v>0</v>
      </c>
      <c r="L68" s="24">
        <f>クラブチーム用入力シート!X34</f>
        <v>0</v>
      </c>
      <c r="M68" s="24"/>
      <c r="N68" s="24">
        <f>クラブチーム用入力シート!Y32</f>
        <v>0</v>
      </c>
      <c r="O68" s="24">
        <f>クラブチーム用入力シート!Y34</f>
        <v>0</v>
      </c>
      <c r="P68" s="79"/>
      <c r="Q68" s="29"/>
    </row>
    <row r="69" spans="1:17" ht="22.5" customHeight="1">
      <c r="A69" s="31" t="s">
        <v>225</v>
      </c>
      <c r="B69" s="32">
        <f>クラブチーム用入力シート!N32</f>
        <v>0</v>
      </c>
      <c r="C69" s="32">
        <f>クラブチーム用入力シート!N34</f>
        <v>0</v>
      </c>
      <c r="D69" s="32"/>
      <c r="E69" s="32">
        <f>クラブチーム用入力シート!O32</f>
        <v>0</v>
      </c>
      <c r="F69" s="32">
        <f>クラブチーム用入力シート!O34</f>
        <v>0</v>
      </c>
      <c r="G69" s="80"/>
      <c r="H69" s="33"/>
      <c r="J69" s="31" t="s">
        <v>233</v>
      </c>
      <c r="K69" s="32">
        <f>クラブチーム用入力シート!Z32</f>
        <v>0</v>
      </c>
      <c r="L69" s="32">
        <f>クラブチーム用入力シート!Z34</f>
        <v>0</v>
      </c>
      <c r="M69" s="32"/>
      <c r="N69" s="32">
        <f>クラブチーム用入力シート!AA32</f>
        <v>0</v>
      </c>
      <c r="O69" s="32">
        <f>クラブチーム用入力シート!AA34</f>
        <v>0</v>
      </c>
      <c r="P69" s="80"/>
      <c r="Q69" s="33"/>
    </row>
    <row r="70" spans="1:17" ht="22.5" customHeight="1"/>
    <row r="71" spans="1:17" ht="22.5" customHeight="1">
      <c r="H71" s="277" t="s">
        <v>297</v>
      </c>
      <c r="I71" s="314"/>
      <c r="J71" s="314"/>
      <c r="K71" s="314"/>
      <c r="L71" s="314"/>
      <c r="M71" s="314"/>
      <c r="N71" s="314"/>
      <c r="O71" s="314"/>
      <c r="P71" s="314"/>
    </row>
    <row r="72" spans="1:17" ht="22.5" customHeight="1">
      <c r="A72" s="47" t="s">
        <v>298</v>
      </c>
      <c r="B72" s="54" t="s">
        <v>251</v>
      </c>
      <c r="C72" s="48"/>
      <c r="D72" s="50"/>
      <c r="E72" s="49" t="s">
        <v>246</v>
      </c>
      <c r="H72" s="314"/>
      <c r="I72" s="314"/>
      <c r="J72" s="314"/>
      <c r="K72" s="314"/>
      <c r="L72" s="314"/>
      <c r="M72" s="314"/>
      <c r="N72" s="314"/>
      <c r="O72" s="314"/>
      <c r="P72" s="314"/>
    </row>
    <row r="73" spans="1:17" ht="22.5" customHeight="1">
      <c r="A73" s="64" t="s">
        <v>353</v>
      </c>
      <c r="B73" s="73">
        <f>B47</f>
        <v>0</v>
      </c>
      <c r="C73" s="66" t="s">
        <v>252</v>
      </c>
      <c r="D73" s="77"/>
      <c r="E73" s="28">
        <f>B73*1000</f>
        <v>0</v>
      </c>
      <c r="H73" s="307" t="s">
        <v>290</v>
      </c>
      <c r="I73" s="307"/>
      <c r="J73" s="278"/>
      <c r="K73" s="278"/>
      <c r="L73" s="278"/>
      <c r="M73" s="278"/>
      <c r="N73" s="278"/>
      <c r="O73" s="278"/>
      <c r="P73" s="59"/>
    </row>
    <row r="74" spans="1:17" ht="22.5" customHeight="1">
      <c r="A74" s="65" t="s">
        <v>354</v>
      </c>
      <c r="B74" s="74">
        <f>B48</f>
        <v>0</v>
      </c>
      <c r="C74" s="67" t="s">
        <v>253</v>
      </c>
      <c r="D74" s="78"/>
      <c r="E74" s="19">
        <f>B74*2000</f>
        <v>0</v>
      </c>
      <c r="H74" s="307"/>
      <c r="I74" s="307"/>
      <c r="J74" s="278"/>
      <c r="K74" s="278"/>
      <c r="L74" s="278"/>
      <c r="M74" s="278"/>
      <c r="N74" s="278"/>
      <c r="O74" s="278"/>
      <c r="P74" s="59"/>
    </row>
    <row r="75" spans="1:17" ht="22.5" customHeight="1">
      <c r="A75" s="304" t="s">
        <v>248</v>
      </c>
      <c r="B75" s="305"/>
      <c r="C75" s="306"/>
      <c r="D75" s="63"/>
      <c r="E75" s="62">
        <f>E73+E74</f>
        <v>0</v>
      </c>
      <c r="H75" s="307" t="s">
        <v>294</v>
      </c>
      <c r="I75" s="307"/>
      <c r="J75" s="272"/>
      <c r="K75" s="272"/>
      <c r="L75" s="272"/>
      <c r="M75" s="272"/>
      <c r="N75" s="272"/>
      <c r="O75" s="272"/>
      <c r="P75" s="81"/>
      <c r="Q75" s="277" t="s">
        <v>234</v>
      </c>
    </row>
    <row r="76" spans="1:17" ht="22.5" customHeight="1">
      <c r="H76" s="307"/>
      <c r="I76" s="307"/>
      <c r="J76" s="272"/>
      <c r="K76" s="272"/>
      <c r="L76" s="272"/>
      <c r="M76" s="272"/>
      <c r="N76" s="272"/>
      <c r="O76" s="272"/>
      <c r="P76" s="81"/>
      <c r="Q76" s="277"/>
    </row>
    <row r="77" spans="1:17" ht="22.5" customHeight="1">
      <c r="A77" s="313" t="s">
        <v>295</v>
      </c>
      <c r="B77" s="313"/>
      <c r="C77" s="313"/>
      <c r="D77" s="313"/>
      <c r="E77" s="313"/>
      <c r="F77" s="91"/>
      <c r="G77" s="69"/>
      <c r="H77" s="69"/>
    </row>
    <row r="78" spans="1:17" ht="22.5" customHeight="1">
      <c r="A78" s="313"/>
      <c r="B78" s="313"/>
      <c r="C78" s="313"/>
      <c r="D78" s="313"/>
      <c r="E78" s="313"/>
      <c r="F78" s="91"/>
      <c r="G78" s="68"/>
      <c r="H78" s="68"/>
    </row>
    <row r="79" spans="1:17" ht="22.5" customHeight="1">
      <c r="A79" s="238" t="str">
        <f>A1</f>
        <v>第４２回愛知県中学生バドミントン大会参加申込書</v>
      </c>
      <c r="B79" s="238"/>
      <c r="C79" s="238"/>
      <c r="D79" s="238"/>
      <c r="E79" s="238"/>
      <c r="F79" s="238"/>
      <c r="G79" s="238"/>
      <c r="H79" s="238"/>
      <c r="I79" s="238"/>
      <c r="J79" s="238"/>
      <c r="K79" s="238"/>
      <c r="L79" s="238"/>
      <c r="M79" s="238"/>
      <c r="N79" s="238"/>
      <c r="O79" s="238"/>
      <c r="P79" s="238"/>
      <c r="Q79" s="238"/>
    </row>
    <row r="80" spans="1:17" ht="22.5" customHeight="1">
      <c r="N80" s="58" t="s">
        <v>300</v>
      </c>
      <c r="O80" s="95">
        <f>$O$2</f>
        <v>0</v>
      </c>
      <c r="P80" s="92" t="s">
        <v>299</v>
      </c>
      <c r="Q80" s="5">
        <v>4</v>
      </c>
    </row>
    <row r="81" spans="1:17" ht="22.5" customHeight="1">
      <c r="A81" s="262" t="s">
        <v>290</v>
      </c>
      <c r="B81" s="205"/>
      <c r="C81" s="239" t="e">
        <f>C55</f>
        <v>#N/A</v>
      </c>
      <c r="D81" s="240"/>
      <c r="E81" s="240"/>
      <c r="F81" s="240"/>
      <c r="G81" s="240"/>
      <c r="H81" s="240"/>
      <c r="I81" s="240"/>
      <c r="J81" s="240"/>
      <c r="K81" s="240"/>
      <c r="L81" s="240"/>
      <c r="M81" s="240"/>
      <c r="N81" s="240"/>
      <c r="O81" s="240"/>
      <c r="P81" s="240"/>
      <c r="Q81" s="241"/>
    </row>
    <row r="82" spans="1:17" ht="22.5" customHeight="1">
      <c r="A82" s="143" t="s">
        <v>291</v>
      </c>
      <c r="B82" s="247"/>
      <c r="C82" s="252" t="e">
        <f>C56</f>
        <v>#N/A</v>
      </c>
      <c r="D82" s="253"/>
      <c r="E82" s="253"/>
      <c r="F82" s="253"/>
      <c r="G82" s="253"/>
      <c r="H82" s="253"/>
      <c r="I82" s="253"/>
      <c r="J82" s="253"/>
      <c r="K82" s="253"/>
      <c r="L82" s="253"/>
      <c r="M82" s="253"/>
      <c r="N82" s="253"/>
      <c r="O82" s="253"/>
      <c r="P82" s="253"/>
      <c r="Q82" s="254"/>
    </row>
    <row r="83" spans="1:17" ht="22.5" customHeight="1">
      <c r="A83" s="263" t="s">
        <v>211</v>
      </c>
      <c r="B83" s="265"/>
      <c r="C83" s="235">
        <f>C31</f>
        <v>0</v>
      </c>
      <c r="D83" s="236"/>
      <c r="E83" s="236"/>
      <c r="F83" s="82"/>
      <c r="G83" s="84" t="s">
        <v>270</v>
      </c>
      <c r="H83" s="83"/>
      <c r="I83" s="265" t="s">
        <v>271</v>
      </c>
      <c r="J83" s="265"/>
      <c r="K83" s="243">
        <f>K57</f>
        <v>0</v>
      </c>
      <c r="L83" s="243"/>
      <c r="M83" s="243"/>
      <c r="N83" s="243"/>
      <c r="O83" s="243"/>
      <c r="P83" s="244"/>
      <c r="Q83" s="245"/>
    </row>
    <row r="84" spans="1:17" ht="22.5" customHeight="1"/>
    <row r="85" spans="1:17" ht="22.5" customHeight="1">
      <c r="A85" s="269" t="s">
        <v>212</v>
      </c>
      <c r="B85" s="271"/>
      <c r="C85" s="266">
        <f>C59</f>
        <v>0</v>
      </c>
      <c r="D85" s="266"/>
      <c r="E85" s="266"/>
      <c r="F85" s="266"/>
      <c r="G85" s="267"/>
      <c r="H85" s="268"/>
      <c r="J85" s="269" t="s">
        <v>212</v>
      </c>
      <c r="K85" s="271"/>
      <c r="L85" s="266">
        <f>L59</f>
        <v>0</v>
      </c>
      <c r="M85" s="266"/>
      <c r="N85" s="266"/>
      <c r="O85" s="266"/>
      <c r="P85" s="267"/>
      <c r="Q85" s="268"/>
    </row>
    <row r="86" spans="1:17" ht="22.5" customHeight="1">
      <c r="A86" s="293" t="s">
        <v>293</v>
      </c>
      <c r="B86" s="270"/>
      <c r="C86" s="309">
        <f>クラブチーム用入力シート!B36</f>
        <v>0</v>
      </c>
      <c r="D86" s="310"/>
      <c r="E86" s="310"/>
      <c r="F86" s="310"/>
      <c r="G86" s="311" t="s">
        <v>278</v>
      </c>
      <c r="H86" s="312"/>
      <c r="J86" s="293" t="s">
        <v>293</v>
      </c>
      <c r="K86" s="270"/>
      <c r="L86" s="309">
        <f>C86</f>
        <v>0</v>
      </c>
      <c r="M86" s="310"/>
      <c r="N86" s="310"/>
      <c r="O86" s="310"/>
      <c r="P86" s="311" t="s">
        <v>278</v>
      </c>
      <c r="Q86" s="312"/>
    </row>
    <row r="87" spans="1:17" ht="22.5" customHeight="1">
      <c r="A87" s="55" t="s">
        <v>213</v>
      </c>
      <c r="B87" s="56" t="s">
        <v>220</v>
      </c>
      <c r="C87" s="56" t="s">
        <v>218</v>
      </c>
      <c r="D87" s="119" t="s">
        <v>269</v>
      </c>
      <c r="E87" s="56" t="s">
        <v>221</v>
      </c>
      <c r="F87" s="56" t="s">
        <v>218</v>
      </c>
      <c r="G87" s="119" t="s">
        <v>269</v>
      </c>
      <c r="H87" s="40" t="s">
        <v>219</v>
      </c>
      <c r="J87" s="55" t="s">
        <v>213</v>
      </c>
      <c r="K87" s="56" t="s">
        <v>220</v>
      </c>
      <c r="L87" s="56" t="s">
        <v>218</v>
      </c>
      <c r="M87" s="119" t="s">
        <v>269</v>
      </c>
      <c r="N87" s="56" t="s">
        <v>221</v>
      </c>
      <c r="O87" s="56" t="s">
        <v>218</v>
      </c>
      <c r="P87" s="119" t="s">
        <v>269</v>
      </c>
      <c r="Q87" s="40" t="s">
        <v>219</v>
      </c>
    </row>
    <row r="88" spans="1:17" ht="22.5" customHeight="1">
      <c r="A88" s="34" t="s">
        <v>214</v>
      </c>
      <c r="B88" s="35">
        <f>クラブチーム用入力シート!D38</f>
        <v>0</v>
      </c>
      <c r="C88" s="35">
        <f>クラブチーム用入力シート!D40</f>
        <v>0</v>
      </c>
      <c r="D88" s="35"/>
      <c r="E88" s="36"/>
      <c r="F88" s="36"/>
      <c r="G88" s="36"/>
      <c r="H88" s="37"/>
      <c r="J88" s="34" t="s">
        <v>226</v>
      </c>
      <c r="K88" s="35">
        <f>クラブチーム用入力シート!P38</f>
        <v>0</v>
      </c>
      <c r="L88" s="35">
        <f>クラブチーム用入力シート!P40</f>
        <v>0</v>
      </c>
      <c r="M88" s="35"/>
      <c r="N88" s="36"/>
      <c r="O88" s="36"/>
      <c r="P88" s="36"/>
      <c r="Q88" s="37"/>
    </row>
    <row r="89" spans="1:17" ht="22.5" customHeight="1">
      <c r="A89" s="30" t="s">
        <v>215</v>
      </c>
      <c r="B89" s="35">
        <f>クラブチーム用入力シート!E38</f>
        <v>0</v>
      </c>
      <c r="C89" s="35">
        <f>クラブチーム用入力シート!E40</f>
        <v>0</v>
      </c>
      <c r="D89" s="24"/>
      <c r="E89" s="25"/>
      <c r="F89" s="25"/>
      <c r="G89" s="25"/>
      <c r="H89" s="29"/>
      <c r="J89" s="30" t="s">
        <v>227</v>
      </c>
      <c r="K89" s="24">
        <f>クラブチーム用入力シート!Q38</f>
        <v>0</v>
      </c>
      <c r="L89" s="24">
        <f>クラブチーム用入力シート!Q40</f>
        <v>0</v>
      </c>
      <c r="M89" s="24"/>
      <c r="N89" s="25"/>
      <c r="O89" s="25"/>
      <c r="P89" s="25"/>
      <c r="Q89" s="29"/>
    </row>
    <row r="90" spans="1:17" ht="22.5" customHeight="1">
      <c r="A90" s="30" t="s">
        <v>216</v>
      </c>
      <c r="B90" s="35">
        <f>クラブチーム用入力シート!F38</f>
        <v>0</v>
      </c>
      <c r="C90" s="35">
        <f>クラブチーム用入力シート!F40</f>
        <v>0</v>
      </c>
      <c r="D90" s="24"/>
      <c r="E90" s="25"/>
      <c r="F90" s="25"/>
      <c r="G90" s="25"/>
      <c r="H90" s="29"/>
      <c r="J90" s="30" t="s">
        <v>228</v>
      </c>
      <c r="K90" s="24">
        <f>クラブチーム用入力シート!R38</f>
        <v>0</v>
      </c>
      <c r="L90" s="24">
        <f>クラブチーム用入力シート!R40</f>
        <v>0</v>
      </c>
      <c r="M90" s="24"/>
      <c r="N90" s="25"/>
      <c r="O90" s="25"/>
      <c r="P90" s="25"/>
      <c r="Q90" s="29"/>
    </row>
    <row r="91" spans="1:17" ht="22.5" customHeight="1">
      <c r="A91" s="30" t="s">
        <v>217</v>
      </c>
      <c r="B91" s="35">
        <f>クラブチーム用入力シート!G38</f>
        <v>0</v>
      </c>
      <c r="C91" s="24">
        <f>クラブチーム用入力シート!G40</f>
        <v>0</v>
      </c>
      <c r="D91" s="24"/>
      <c r="E91" s="25"/>
      <c r="F91" s="25"/>
      <c r="G91" s="25"/>
      <c r="H91" s="29"/>
      <c r="J91" s="30" t="s">
        <v>229</v>
      </c>
      <c r="K91" s="24">
        <f>クラブチーム用入力シート!S38</f>
        <v>0</v>
      </c>
      <c r="L91" s="24">
        <f>クラブチーム用入力シート!S40</f>
        <v>0</v>
      </c>
      <c r="M91" s="24"/>
      <c r="N91" s="25"/>
      <c r="O91" s="25"/>
      <c r="P91" s="25"/>
      <c r="Q91" s="29"/>
    </row>
    <row r="92" spans="1:17" ht="22.5" customHeight="1">
      <c r="A92" s="30" t="s">
        <v>222</v>
      </c>
      <c r="B92" s="24">
        <f>クラブチーム用入力シート!H38</f>
        <v>0</v>
      </c>
      <c r="C92" s="24">
        <f>クラブチーム用入力シート!H40</f>
        <v>0</v>
      </c>
      <c r="D92" s="24"/>
      <c r="E92" s="24">
        <f>クラブチーム用入力シート!I38</f>
        <v>0</v>
      </c>
      <c r="F92" s="24">
        <f>クラブチーム用入力シート!I40</f>
        <v>0</v>
      </c>
      <c r="G92" s="79"/>
      <c r="H92" s="29"/>
      <c r="J92" s="30" t="s">
        <v>230</v>
      </c>
      <c r="K92" s="24">
        <f>クラブチーム用入力シート!T38</f>
        <v>0</v>
      </c>
      <c r="L92" s="24">
        <f>クラブチーム用入力シート!T40</f>
        <v>0</v>
      </c>
      <c r="M92" s="24"/>
      <c r="N92" s="24">
        <f>クラブチーム用入力シート!U38</f>
        <v>0</v>
      </c>
      <c r="O92" s="24">
        <f>クラブチーム用入力シート!U40</f>
        <v>0</v>
      </c>
      <c r="P92" s="79"/>
      <c r="Q92" s="29"/>
    </row>
    <row r="93" spans="1:17" ht="22.5" customHeight="1">
      <c r="A93" s="30" t="s">
        <v>223</v>
      </c>
      <c r="B93" s="24">
        <f>クラブチーム用入力シート!J38</f>
        <v>0</v>
      </c>
      <c r="C93" s="24">
        <f>クラブチーム用入力シート!J40</f>
        <v>0</v>
      </c>
      <c r="D93" s="24"/>
      <c r="E93" s="24">
        <f>クラブチーム用入力シート!K38</f>
        <v>0</v>
      </c>
      <c r="F93" s="24">
        <f>クラブチーム用入力シート!K40</f>
        <v>0</v>
      </c>
      <c r="G93" s="79"/>
      <c r="H93" s="29"/>
      <c r="J93" s="30" t="s">
        <v>231</v>
      </c>
      <c r="K93" s="24">
        <f>クラブチーム用入力シート!V38</f>
        <v>0</v>
      </c>
      <c r="L93" s="24">
        <f>クラブチーム用入力シート!V40</f>
        <v>0</v>
      </c>
      <c r="M93" s="24"/>
      <c r="N93" s="24">
        <f>クラブチーム用入力シート!W38</f>
        <v>0</v>
      </c>
      <c r="O93" s="24">
        <f>クラブチーム用入力シート!W40</f>
        <v>0</v>
      </c>
      <c r="P93" s="79"/>
      <c r="Q93" s="29"/>
    </row>
    <row r="94" spans="1:17" ht="22.5" customHeight="1">
      <c r="A94" s="30" t="s">
        <v>224</v>
      </c>
      <c r="B94" s="24">
        <f>クラブチーム用入力シート!L38</f>
        <v>0</v>
      </c>
      <c r="C94" s="24">
        <f>クラブチーム用入力シート!L40</f>
        <v>0</v>
      </c>
      <c r="D94" s="24"/>
      <c r="E94" s="24">
        <f>クラブチーム用入力シート!M38</f>
        <v>0</v>
      </c>
      <c r="F94" s="24">
        <f>クラブチーム用入力シート!M40</f>
        <v>0</v>
      </c>
      <c r="G94" s="79"/>
      <c r="H94" s="29"/>
      <c r="J94" s="30" t="s">
        <v>232</v>
      </c>
      <c r="K94" s="24">
        <f>クラブチーム用入力シート!X38</f>
        <v>0</v>
      </c>
      <c r="L94" s="24">
        <f>クラブチーム用入力シート!X40</f>
        <v>0</v>
      </c>
      <c r="M94" s="24"/>
      <c r="N94" s="24">
        <f>クラブチーム用入力シート!Y38</f>
        <v>0</v>
      </c>
      <c r="O94" s="24">
        <f>クラブチーム用入力シート!Y40</f>
        <v>0</v>
      </c>
      <c r="P94" s="79"/>
      <c r="Q94" s="29"/>
    </row>
    <row r="95" spans="1:17" ht="22.5" customHeight="1">
      <c r="A95" s="31" t="s">
        <v>225</v>
      </c>
      <c r="B95" s="32">
        <f>クラブチーム用入力シート!N38</f>
        <v>0</v>
      </c>
      <c r="C95" s="32">
        <f>クラブチーム用入力シート!N40</f>
        <v>0</v>
      </c>
      <c r="D95" s="32"/>
      <c r="E95" s="32">
        <f>クラブチーム用入力シート!O38</f>
        <v>0</v>
      </c>
      <c r="F95" s="32">
        <f>クラブチーム用入力シート!O40</f>
        <v>0</v>
      </c>
      <c r="G95" s="80"/>
      <c r="H95" s="33"/>
      <c r="J95" s="31" t="s">
        <v>233</v>
      </c>
      <c r="K95" s="32">
        <f>クラブチーム用入力シート!Z38</f>
        <v>0</v>
      </c>
      <c r="L95" s="32">
        <f>クラブチーム用入力シート!Z40</f>
        <v>0</v>
      </c>
      <c r="M95" s="32"/>
      <c r="N95" s="32">
        <f>クラブチーム用入力シート!AA38</f>
        <v>0</v>
      </c>
      <c r="O95" s="32">
        <f>クラブチーム用入力シート!AA40</f>
        <v>0</v>
      </c>
      <c r="P95" s="80"/>
      <c r="Q95" s="33"/>
    </row>
    <row r="96" spans="1:17" ht="22.5" customHeight="1"/>
    <row r="97" spans="1:17" ht="22.5" customHeight="1">
      <c r="H97" s="277" t="s">
        <v>297</v>
      </c>
      <c r="I97" s="314"/>
      <c r="J97" s="314"/>
      <c r="K97" s="314"/>
      <c r="L97" s="314"/>
      <c r="M97" s="314"/>
      <c r="N97" s="314"/>
      <c r="O97" s="314"/>
      <c r="P97" s="314"/>
    </row>
    <row r="98" spans="1:17" ht="22.5" customHeight="1">
      <c r="A98" s="47" t="s">
        <v>298</v>
      </c>
      <c r="B98" s="54" t="s">
        <v>251</v>
      </c>
      <c r="C98" s="48"/>
      <c r="D98" s="50"/>
      <c r="E98" s="49" t="s">
        <v>246</v>
      </c>
      <c r="H98" s="314"/>
      <c r="I98" s="314"/>
      <c r="J98" s="314"/>
      <c r="K98" s="314"/>
      <c r="L98" s="314"/>
      <c r="M98" s="314"/>
      <c r="N98" s="314"/>
      <c r="O98" s="314"/>
      <c r="P98" s="314"/>
    </row>
    <row r="99" spans="1:17" ht="22.5" customHeight="1">
      <c r="A99" s="64" t="s">
        <v>353</v>
      </c>
      <c r="B99" s="73">
        <f>B73</f>
        <v>0</v>
      </c>
      <c r="C99" s="66" t="s">
        <v>252</v>
      </c>
      <c r="D99" s="77"/>
      <c r="E99" s="28">
        <f>B99*1000</f>
        <v>0</v>
      </c>
      <c r="H99" s="307" t="s">
        <v>290</v>
      </c>
      <c r="I99" s="307"/>
      <c r="J99" s="278"/>
      <c r="K99" s="278"/>
      <c r="L99" s="278"/>
      <c r="M99" s="278"/>
      <c r="N99" s="278"/>
      <c r="O99" s="278"/>
      <c r="P99" s="59"/>
    </row>
    <row r="100" spans="1:17" ht="22.5" customHeight="1">
      <c r="A100" s="65" t="s">
        <v>354</v>
      </c>
      <c r="B100" s="74">
        <f>B74</f>
        <v>0</v>
      </c>
      <c r="C100" s="67" t="s">
        <v>253</v>
      </c>
      <c r="D100" s="78"/>
      <c r="E100" s="19">
        <f>B100*2000</f>
        <v>0</v>
      </c>
      <c r="H100" s="307"/>
      <c r="I100" s="307"/>
      <c r="J100" s="278"/>
      <c r="K100" s="278"/>
      <c r="L100" s="278"/>
      <c r="M100" s="278"/>
      <c r="N100" s="278"/>
      <c r="O100" s="278"/>
      <c r="P100" s="59"/>
    </row>
    <row r="101" spans="1:17" ht="22.5" customHeight="1">
      <c r="A101" s="304" t="s">
        <v>248</v>
      </c>
      <c r="B101" s="305"/>
      <c r="C101" s="306"/>
      <c r="D101" s="63"/>
      <c r="E101" s="62">
        <f>E99+E100</f>
        <v>0</v>
      </c>
      <c r="H101" s="307" t="s">
        <v>294</v>
      </c>
      <c r="I101" s="307"/>
      <c r="J101" s="272"/>
      <c r="K101" s="272"/>
      <c r="L101" s="272"/>
      <c r="M101" s="272"/>
      <c r="N101" s="272"/>
      <c r="O101" s="272"/>
      <c r="P101" s="81"/>
      <c r="Q101" s="277" t="s">
        <v>234</v>
      </c>
    </row>
    <row r="102" spans="1:17" ht="22.5" customHeight="1">
      <c r="H102" s="307"/>
      <c r="I102" s="307"/>
      <c r="J102" s="272"/>
      <c r="K102" s="272"/>
      <c r="L102" s="272"/>
      <c r="M102" s="272"/>
      <c r="N102" s="272"/>
      <c r="O102" s="272"/>
      <c r="P102" s="81"/>
      <c r="Q102" s="277"/>
    </row>
    <row r="103" spans="1:17" ht="22.5" customHeight="1">
      <c r="A103" s="313" t="s">
        <v>295</v>
      </c>
      <c r="B103" s="313"/>
      <c r="C103" s="313"/>
      <c r="D103" s="313"/>
      <c r="E103" s="313"/>
      <c r="F103" s="91"/>
      <c r="G103" s="69"/>
      <c r="H103" s="69"/>
    </row>
    <row r="104" spans="1:17" ht="22.5" customHeight="1">
      <c r="A104" s="313"/>
      <c r="B104" s="313"/>
      <c r="C104" s="313"/>
      <c r="D104" s="313"/>
      <c r="E104" s="313"/>
      <c r="F104" s="91"/>
      <c r="G104" s="68"/>
      <c r="H104" s="68"/>
    </row>
    <row r="105" spans="1:17" ht="22.5" customHeight="1">
      <c r="A105" s="238" t="str">
        <f>A1</f>
        <v>第４２回愛知県中学生バドミントン大会参加申込書</v>
      </c>
      <c r="B105" s="238"/>
      <c r="C105" s="238"/>
      <c r="D105" s="238"/>
      <c r="E105" s="238"/>
      <c r="F105" s="238"/>
      <c r="G105" s="238"/>
      <c r="H105" s="238"/>
      <c r="I105" s="238"/>
      <c r="J105" s="238"/>
      <c r="K105" s="238"/>
      <c r="L105" s="238"/>
      <c r="M105" s="238"/>
      <c r="N105" s="238"/>
      <c r="O105" s="238"/>
      <c r="P105" s="238"/>
      <c r="Q105" s="238"/>
    </row>
    <row r="106" spans="1:17" ht="22.5" customHeight="1">
      <c r="N106" s="58" t="s">
        <v>300</v>
      </c>
      <c r="O106" s="95">
        <f>$O$2</f>
        <v>0</v>
      </c>
      <c r="P106" s="92" t="s">
        <v>299</v>
      </c>
      <c r="Q106" s="5">
        <v>5</v>
      </c>
    </row>
    <row r="107" spans="1:17" ht="22.5" customHeight="1">
      <c r="A107" s="262" t="s">
        <v>290</v>
      </c>
      <c r="B107" s="205"/>
      <c r="C107" s="239" t="e">
        <f>C81</f>
        <v>#N/A</v>
      </c>
      <c r="D107" s="240"/>
      <c r="E107" s="240"/>
      <c r="F107" s="240"/>
      <c r="G107" s="240"/>
      <c r="H107" s="240"/>
      <c r="I107" s="240"/>
      <c r="J107" s="240"/>
      <c r="K107" s="240"/>
      <c r="L107" s="240"/>
      <c r="M107" s="240"/>
      <c r="N107" s="240"/>
      <c r="O107" s="240"/>
      <c r="P107" s="240"/>
      <c r="Q107" s="241"/>
    </row>
    <row r="108" spans="1:17" ht="22.5" customHeight="1">
      <c r="A108" s="143" t="s">
        <v>291</v>
      </c>
      <c r="B108" s="247"/>
      <c r="C108" s="252" t="e">
        <f>C82</f>
        <v>#N/A</v>
      </c>
      <c r="D108" s="253"/>
      <c r="E108" s="253"/>
      <c r="F108" s="253"/>
      <c r="G108" s="253"/>
      <c r="H108" s="253"/>
      <c r="I108" s="253"/>
      <c r="J108" s="253"/>
      <c r="K108" s="253"/>
      <c r="L108" s="253"/>
      <c r="M108" s="253"/>
      <c r="N108" s="253"/>
      <c r="O108" s="253"/>
      <c r="P108" s="253"/>
      <c r="Q108" s="254"/>
    </row>
    <row r="109" spans="1:17" ht="22.5" customHeight="1">
      <c r="A109" s="263" t="s">
        <v>211</v>
      </c>
      <c r="B109" s="265"/>
      <c r="C109" s="235">
        <f>C57</f>
        <v>0</v>
      </c>
      <c r="D109" s="236"/>
      <c r="E109" s="236"/>
      <c r="F109" s="82"/>
      <c r="G109" s="84" t="s">
        <v>270</v>
      </c>
      <c r="H109" s="83"/>
      <c r="I109" s="265" t="s">
        <v>271</v>
      </c>
      <c r="J109" s="265"/>
      <c r="K109" s="243">
        <f>K83</f>
        <v>0</v>
      </c>
      <c r="L109" s="243"/>
      <c r="M109" s="243"/>
      <c r="N109" s="243"/>
      <c r="O109" s="243"/>
      <c r="P109" s="244"/>
      <c r="Q109" s="245"/>
    </row>
    <row r="110" spans="1:17" ht="22.5" customHeight="1"/>
    <row r="111" spans="1:17" ht="22.5" customHeight="1">
      <c r="A111" s="269" t="s">
        <v>212</v>
      </c>
      <c r="B111" s="271"/>
      <c r="C111" s="266">
        <f>C85</f>
        <v>0</v>
      </c>
      <c r="D111" s="266"/>
      <c r="E111" s="266"/>
      <c r="F111" s="266"/>
      <c r="G111" s="267"/>
      <c r="H111" s="268"/>
      <c r="J111" s="269" t="s">
        <v>212</v>
      </c>
      <c r="K111" s="271"/>
      <c r="L111" s="266">
        <f>L85</f>
        <v>0</v>
      </c>
      <c r="M111" s="266"/>
      <c r="N111" s="266"/>
      <c r="O111" s="266"/>
      <c r="P111" s="267"/>
      <c r="Q111" s="268"/>
    </row>
    <row r="112" spans="1:17" ht="22.5" customHeight="1">
      <c r="A112" s="293" t="s">
        <v>293</v>
      </c>
      <c r="B112" s="270"/>
      <c r="C112" s="309">
        <f>クラブチーム用入力シート!B42</f>
        <v>0</v>
      </c>
      <c r="D112" s="310"/>
      <c r="E112" s="310"/>
      <c r="F112" s="310"/>
      <c r="G112" s="311" t="s">
        <v>278</v>
      </c>
      <c r="H112" s="312"/>
      <c r="J112" s="293" t="s">
        <v>293</v>
      </c>
      <c r="K112" s="270"/>
      <c r="L112" s="309">
        <f>C112</f>
        <v>0</v>
      </c>
      <c r="M112" s="310"/>
      <c r="N112" s="310"/>
      <c r="O112" s="310"/>
      <c r="P112" s="311" t="s">
        <v>278</v>
      </c>
      <c r="Q112" s="312"/>
    </row>
    <row r="113" spans="1:17" ht="22.5" customHeight="1">
      <c r="A113" s="55" t="s">
        <v>213</v>
      </c>
      <c r="B113" s="56" t="s">
        <v>220</v>
      </c>
      <c r="C113" s="56" t="s">
        <v>218</v>
      </c>
      <c r="D113" s="119" t="s">
        <v>269</v>
      </c>
      <c r="E113" s="56" t="s">
        <v>221</v>
      </c>
      <c r="F113" s="56" t="s">
        <v>218</v>
      </c>
      <c r="G113" s="119" t="s">
        <v>269</v>
      </c>
      <c r="H113" s="40" t="s">
        <v>219</v>
      </c>
      <c r="J113" s="55" t="s">
        <v>213</v>
      </c>
      <c r="K113" s="56" t="s">
        <v>220</v>
      </c>
      <c r="L113" s="56" t="s">
        <v>218</v>
      </c>
      <c r="M113" s="119" t="s">
        <v>269</v>
      </c>
      <c r="N113" s="56" t="s">
        <v>221</v>
      </c>
      <c r="O113" s="56" t="s">
        <v>218</v>
      </c>
      <c r="P113" s="119" t="s">
        <v>269</v>
      </c>
      <c r="Q113" s="40" t="s">
        <v>219</v>
      </c>
    </row>
    <row r="114" spans="1:17" ht="22.5" customHeight="1">
      <c r="A114" s="34" t="s">
        <v>214</v>
      </c>
      <c r="B114" s="35">
        <f>クラブチーム用入力シート!D44</f>
        <v>0</v>
      </c>
      <c r="C114" s="35">
        <f>クラブチーム用入力シート!D46</f>
        <v>0</v>
      </c>
      <c r="D114" s="35"/>
      <c r="E114" s="36"/>
      <c r="F114" s="36"/>
      <c r="G114" s="36"/>
      <c r="H114" s="37"/>
      <c r="J114" s="34" t="s">
        <v>226</v>
      </c>
      <c r="K114" s="35">
        <f>クラブチーム用入力シート!P44</f>
        <v>0</v>
      </c>
      <c r="L114" s="35">
        <f>クラブチーム用入力シート!P46</f>
        <v>0</v>
      </c>
      <c r="M114" s="35"/>
      <c r="N114" s="36"/>
      <c r="O114" s="36"/>
      <c r="P114" s="36"/>
      <c r="Q114" s="37"/>
    </row>
    <row r="115" spans="1:17" ht="22.5" customHeight="1">
      <c r="A115" s="30" t="s">
        <v>215</v>
      </c>
      <c r="B115" s="35">
        <f>クラブチーム用入力シート!E44</f>
        <v>0</v>
      </c>
      <c r="C115" s="35">
        <f>クラブチーム用入力シート!E46</f>
        <v>0</v>
      </c>
      <c r="D115" s="24"/>
      <c r="E115" s="25"/>
      <c r="F115" s="25"/>
      <c r="G115" s="25"/>
      <c r="H115" s="29"/>
      <c r="J115" s="30" t="s">
        <v>227</v>
      </c>
      <c r="K115" s="24">
        <f>クラブチーム用入力シート!Q44</f>
        <v>0</v>
      </c>
      <c r="L115" s="24">
        <f>クラブチーム用入力シート!Q46</f>
        <v>0</v>
      </c>
      <c r="M115" s="24"/>
      <c r="N115" s="25"/>
      <c r="O115" s="25"/>
      <c r="P115" s="25"/>
      <c r="Q115" s="29"/>
    </row>
    <row r="116" spans="1:17" ht="22.5" customHeight="1">
      <c r="A116" s="30" t="s">
        <v>216</v>
      </c>
      <c r="B116" s="35">
        <f>クラブチーム用入力シート!F44</f>
        <v>0</v>
      </c>
      <c r="C116" s="35">
        <f>クラブチーム用入力シート!F46</f>
        <v>0</v>
      </c>
      <c r="D116" s="24"/>
      <c r="E116" s="25"/>
      <c r="F116" s="25"/>
      <c r="G116" s="25"/>
      <c r="H116" s="29"/>
      <c r="J116" s="30" t="s">
        <v>228</v>
      </c>
      <c r="K116" s="24">
        <f>クラブチーム用入力シート!R44</f>
        <v>0</v>
      </c>
      <c r="L116" s="24">
        <f>クラブチーム用入力シート!R46</f>
        <v>0</v>
      </c>
      <c r="M116" s="24"/>
      <c r="N116" s="25"/>
      <c r="O116" s="25"/>
      <c r="P116" s="25"/>
      <c r="Q116" s="29"/>
    </row>
    <row r="117" spans="1:17" ht="22.5" customHeight="1">
      <c r="A117" s="30" t="s">
        <v>217</v>
      </c>
      <c r="B117" s="35">
        <f>クラブチーム用入力シート!G44</f>
        <v>0</v>
      </c>
      <c r="C117" s="24">
        <f>クラブチーム用入力シート!G46</f>
        <v>0</v>
      </c>
      <c r="D117" s="24"/>
      <c r="E117" s="25"/>
      <c r="F117" s="25"/>
      <c r="G117" s="25"/>
      <c r="H117" s="29"/>
      <c r="J117" s="30" t="s">
        <v>229</v>
      </c>
      <c r="K117" s="24">
        <f>クラブチーム用入力シート!S44</f>
        <v>0</v>
      </c>
      <c r="L117" s="24">
        <f>クラブチーム用入力シート!S46</f>
        <v>0</v>
      </c>
      <c r="M117" s="24"/>
      <c r="N117" s="25"/>
      <c r="O117" s="25"/>
      <c r="P117" s="25"/>
      <c r="Q117" s="29"/>
    </row>
    <row r="118" spans="1:17" ht="22.5" customHeight="1">
      <c r="A118" s="30" t="s">
        <v>222</v>
      </c>
      <c r="B118" s="24">
        <f>クラブチーム用入力シート!H44</f>
        <v>0</v>
      </c>
      <c r="C118" s="24">
        <f>クラブチーム用入力シート!H46</f>
        <v>0</v>
      </c>
      <c r="D118" s="24"/>
      <c r="E118" s="24">
        <f>クラブチーム用入力シート!I44</f>
        <v>0</v>
      </c>
      <c r="F118" s="24">
        <f>クラブチーム用入力シート!I46</f>
        <v>0</v>
      </c>
      <c r="G118" s="79"/>
      <c r="H118" s="29"/>
      <c r="J118" s="30" t="s">
        <v>230</v>
      </c>
      <c r="K118" s="24">
        <f>クラブチーム用入力シート!T44</f>
        <v>0</v>
      </c>
      <c r="L118" s="24">
        <f>クラブチーム用入力シート!T46</f>
        <v>0</v>
      </c>
      <c r="M118" s="24"/>
      <c r="N118" s="24">
        <f>クラブチーム用入力シート!U44</f>
        <v>0</v>
      </c>
      <c r="O118" s="24">
        <f>クラブチーム用入力シート!U46</f>
        <v>0</v>
      </c>
      <c r="P118" s="79"/>
      <c r="Q118" s="29"/>
    </row>
    <row r="119" spans="1:17" ht="22.5" customHeight="1">
      <c r="A119" s="30" t="s">
        <v>223</v>
      </c>
      <c r="B119" s="24">
        <f>クラブチーム用入力シート!J44</f>
        <v>0</v>
      </c>
      <c r="C119" s="24">
        <f>クラブチーム用入力シート!J46</f>
        <v>0</v>
      </c>
      <c r="D119" s="24"/>
      <c r="E119" s="24">
        <f>クラブチーム用入力シート!K44</f>
        <v>0</v>
      </c>
      <c r="F119" s="24">
        <f>クラブチーム用入力シート!K46</f>
        <v>0</v>
      </c>
      <c r="G119" s="79"/>
      <c r="H119" s="29"/>
      <c r="J119" s="30" t="s">
        <v>231</v>
      </c>
      <c r="K119" s="24">
        <f>クラブチーム用入力シート!V44</f>
        <v>0</v>
      </c>
      <c r="L119" s="24">
        <f>クラブチーム用入力シート!V46</f>
        <v>0</v>
      </c>
      <c r="M119" s="24"/>
      <c r="N119" s="24">
        <f>クラブチーム用入力シート!W44</f>
        <v>0</v>
      </c>
      <c r="O119" s="24">
        <f>クラブチーム用入力シート!W46</f>
        <v>0</v>
      </c>
      <c r="P119" s="79"/>
      <c r="Q119" s="29"/>
    </row>
    <row r="120" spans="1:17" ht="22.5" customHeight="1">
      <c r="A120" s="30" t="s">
        <v>224</v>
      </c>
      <c r="B120" s="24">
        <f>クラブチーム用入力シート!L44</f>
        <v>0</v>
      </c>
      <c r="C120" s="24">
        <f>クラブチーム用入力シート!L46</f>
        <v>0</v>
      </c>
      <c r="D120" s="24"/>
      <c r="E120" s="24">
        <f>クラブチーム用入力シート!M44</f>
        <v>0</v>
      </c>
      <c r="F120" s="24">
        <f>クラブチーム用入力シート!M46</f>
        <v>0</v>
      </c>
      <c r="G120" s="79"/>
      <c r="H120" s="29"/>
      <c r="J120" s="30" t="s">
        <v>232</v>
      </c>
      <c r="K120" s="24">
        <f>クラブチーム用入力シート!X44</f>
        <v>0</v>
      </c>
      <c r="L120" s="24">
        <f>クラブチーム用入力シート!X46</f>
        <v>0</v>
      </c>
      <c r="M120" s="24"/>
      <c r="N120" s="24">
        <f>クラブチーム用入力シート!Y44</f>
        <v>0</v>
      </c>
      <c r="O120" s="24">
        <f>クラブチーム用入力シート!Y46</f>
        <v>0</v>
      </c>
      <c r="P120" s="79"/>
      <c r="Q120" s="29"/>
    </row>
    <row r="121" spans="1:17" ht="22.5" customHeight="1">
      <c r="A121" s="31" t="s">
        <v>225</v>
      </c>
      <c r="B121" s="32">
        <f>クラブチーム用入力シート!N44</f>
        <v>0</v>
      </c>
      <c r="C121" s="32">
        <f>クラブチーム用入力シート!N46</f>
        <v>0</v>
      </c>
      <c r="D121" s="32"/>
      <c r="E121" s="32">
        <f>クラブチーム用入力シート!O44</f>
        <v>0</v>
      </c>
      <c r="F121" s="32">
        <f>クラブチーム用入力シート!O46</f>
        <v>0</v>
      </c>
      <c r="G121" s="80"/>
      <c r="H121" s="33"/>
      <c r="J121" s="31" t="s">
        <v>233</v>
      </c>
      <c r="K121" s="32">
        <f>クラブチーム用入力シート!Z44</f>
        <v>0</v>
      </c>
      <c r="L121" s="32">
        <f>クラブチーム用入力シート!Z46</f>
        <v>0</v>
      </c>
      <c r="M121" s="32"/>
      <c r="N121" s="32">
        <f>クラブチーム用入力シート!AA44</f>
        <v>0</v>
      </c>
      <c r="O121" s="32">
        <f>クラブチーム用入力シート!AA46</f>
        <v>0</v>
      </c>
      <c r="P121" s="80"/>
      <c r="Q121" s="33"/>
    </row>
    <row r="122" spans="1:17" ht="22.5" customHeight="1"/>
    <row r="123" spans="1:17" ht="22.5" customHeight="1">
      <c r="H123" s="277" t="s">
        <v>297</v>
      </c>
      <c r="I123" s="314"/>
      <c r="J123" s="314"/>
      <c r="K123" s="314"/>
      <c r="L123" s="314"/>
      <c r="M123" s="314"/>
      <c r="N123" s="314"/>
      <c r="O123" s="314"/>
      <c r="P123" s="314"/>
    </row>
    <row r="124" spans="1:17" ht="22.5" customHeight="1">
      <c r="A124" s="47" t="s">
        <v>298</v>
      </c>
      <c r="B124" s="54" t="s">
        <v>251</v>
      </c>
      <c r="C124" s="48"/>
      <c r="D124" s="50"/>
      <c r="E124" s="49" t="s">
        <v>246</v>
      </c>
      <c r="H124" s="314"/>
      <c r="I124" s="314"/>
      <c r="J124" s="314"/>
      <c r="K124" s="314"/>
      <c r="L124" s="314"/>
      <c r="M124" s="314"/>
      <c r="N124" s="314"/>
      <c r="O124" s="314"/>
      <c r="P124" s="314"/>
    </row>
    <row r="125" spans="1:17" ht="22.5" customHeight="1">
      <c r="A125" s="64" t="s">
        <v>353</v>
      </c>
      <c r="B125" s="73">
        <f>B99</f>
        <v>0</v>
      </c>
      <c r="C125" s="66" t="s">
        <v>252</v>
      </c>
      <c r="D125" s="77"/>
      <c r="E125" s="28">
        <f>B125*1000</f>
        <v>0</v>
      </c>
      <c r="H125" s="307" t="s">
        <v>290</v>
      </c>
      <c r="I125" s="307"/>
      <c r="J125" s="278"/>
      <c r="K125" s="278"/>
      <c r="L125" s="278"/>
      <c r="M125" s="278"/>
      <c r="N125" s="278"/>
      <c r="O125" s="278"/>
      <c r="P125" s="59"/>
    </row>
    <row r="126" spans="1:17" ht="22.5" customHeight="1">
      <c r="A126" s="65" t="s">
        <v>354</v>
      </c>
      <c r="B126" s="74">
        <f>B100</f>
        <v>0</v>
      </c>
      <c r="C126" s="67" t="s">
        <v>253</v>
      </c>
      <c r="D126" s="78"/>
      <c r="E126" s="19">
        <f>B126*2000</f>
        <v>0</v>
      </c>
      <c r="H126" s="307"/>
      <c r="I126" s="307"/>
      <c r="J126" s="278"/>
      <c r="K126" s="278"/>
      <c r="L126" s="278"/>
      <c r="M126" s="278"/>
      <c r="N126" s="278"/>
      <c r="O126" s="278"/>
      <c r="P126" s="59"/>
    </row>
    <row r="127" spans="1:17" ht="22.5" customHeight="1">
      <c r="A127" s="304" t="s">
        <v>248</v>
      </c>
      <c r="B127" s="305"/>
      <c r="C127" s="306"/>
      <c r="D127" s="63"/>
      <c r="E127" s="62">
        <f>E125+E126</f>
        <v>0</v>
      </c>
      <c r="H127" s="307" t="s">
        <v>294</v>
      </c>
      <c r="I127" s="307"/>
      <c r="J127" s="272"/>
      <c r="K127" s="272"/>
      <c r="L127" s="272"/>
      <c r="M127" s="272"/>
      <c r="N127" s="272"/>
      <c r="O127" s="272"/>
      <c r="P127" s="81"/>
      <c r="Q127" s="277" t="s">
        <v>234</v>
      </c>
    </row>
    <row r="128" spans="1:17" ht="22.5" customHeight="1">
      <c r="H128" s="307"/>
      <c r="I128" s="307"/>
      <c r="J128" s="272"/>
      <c r="K128" s="272"/>
      <c r="L128" s="272"/>
      <c r="M128" s="272"/>
      <c r="N128" s="272"/>
      <c r="O128" s="272"/>
      <c r="P128" s="81"/>
      <c r="Q128" s="277"/>
    </row>
    <row r="129" spans="1:8" ht="22.5" customHeight="1">
      <c r="A129" s="313" t="s">
        <v>295</v>
      </c>
      <c r="B129" s="313"/>
      <c r="C129" s="313"/>
      <c r="D129" s="313"/>
      <c r="E129" s="313"/>
      <c r="F129" s="91"/>
      <c r="G129" s="69"/>
      <c r="H129" s="69"/>
    </row>
    <row r="130" spans="1:8" ht="22.5" customHeight="1">
      <c r="A130" s="313"/>
      <c r="B130" s="313"/>
      <c r="C130" s="313"/>
      <c r="D130" s="313"/>
      <c r="E130" s="313"/>
      <c r="F130" s="91"/>
      <c r="G130" s="68"/>
      <c r="H130" s="68"/>
    </row>
  </sheetData>
  <mergeCells count="138">
    <mergeCell ref="K5:Q5"/>
    <mergeCell ref="H21:I22"/>
    <mergeCell ref="J21:O22"/>
    <mergeCell ref="A1:Q1"/>
    <mergeCell ref="A3:B3"/>
    <mergeCell ref="C3:Q3"/>
    <mergeCell ref="A4:B4"/>
    <mergeCell ref="C4:Q4"/>
    <mergeCell ref="A5:B5"/>
    <mergeCell ref="C5:E5"/>
    <mergeCell ref="I5:J5"/>
    <mergeCell ref="S5:W8"/>
    <mergeCell ref="A27:Q27"/>
    <mergeCell ref="A29:B29"/>
    <mergeCell ref="C29:Q29"/>
    <mergeCell ref="A7:B7"/>
    <mergeCell ref="C7:H7"/>
    <mergeCell ref="J7:K7"/>
    <mergeCell ref="L7:Q7"/>
    <mergeCell ref="A85:B85"/>
    <mergeCell ref="C85:H85"/>
    <mergeCell ref="J85:K85"/>
    <mergeCell ref="L85:Q85"/>
    <mergeCell ref="R21:V22"/>
    <mergeCell ref="H23:I24"/>
    <mergeCell ref="J23:O24"/>
    <mergeCell ref="Q23:Q24"/>
    <mergeCell ref="R23:U24"/>
    <mergeCell ref="A23:C23"/>
    <mergeCell ref="A33:B33"/>
    <mergeCell ref="C33:H33"/>
    <mergeCell ref="J33:K33"/>
    <mergeCell ref="L33:Q33"/>
    <mergeCell ref="A34:B34"/>
    <mergeCell ref="C34:F34"/>
    <mergeCell ref="H47:I48"/>
    <mergeCell ref="J47:O48"/>
    <mergeCell ref="H49:I50"/>
    <mergeCell ref="J49:O50"/>
    <mergeCell ref="Q49:Q50"/>
    <mergeCell ref="A8:B8"/>
    <mergeCell ref="J8:K8"/>
    <mergeCell ref="G8:H8"/>
    <mergeCell ref="C8:F8"/>
    <mergeCell ref="L8:O8"/>
    <mergeCell ref="A49:C49"/>
    <mergeCell ref="A25:E26"/>
    <mergeCell ref="K31:Q31"/>
    <mergeCell ref="P8:Q8"/>
    <mergeCell ref="H19:P20"/>
    <mergeCell ref="G34:H34"/>
    <mergeCell ref="J34:K34"/>
    <mergeCell ref="L34:O34"/>
    <mergeCell ref="A30:B30"/>
    <mergeCell ref="C30:Q30"/>
    <mergeCell ref="A31:B31"/>
    <mergeCell ref="C31:E31"/>
    <mergeCell ref="I31:J31"/>
    <mergeCell ref="A51:E52"/>
    <mergeCell ref="A53:Q53"/>
    <mergeCell ref="A83:B83"/>
    <mergeCell ref="C83:E83"/>
    <mergeCell ref="I83:J83"/>
    <mergeCell ref="K83:Q83"/>
    <mergeCell ref="P34:Q34"/>
    <mergeCell ref="H45:P46"/>
    <mergeCell ref="A55:B55"/>
    <mergeCell ref="C55:Q55"/>
    <mergeCell ref="A56:B56"/>
    <mergeCell ref="C56:Q56"/>
    <mergeCell ref="A57:B57"/>
    <mergeCell ref="C57:E57"/>
    <mergeCell ref="I57:J57"/>
    <mergeCell ref="K57:Q57"/>
    <mergeCell ref="A59:B59"/>
    <mergeCell ref="C59:H59"/>
    <mergeCell ref="J59:K59"/>
    <mergeCell ref="L59:Q59"/>
    <mergeCell ref="A60:B60"/>
    <mergeCell ref="C60:F60"/>
    <mergeCell ref="G60:H60"/>
    <mergeCell ref="J60:K60"/>
    <mergeCell ref="L60:O60"/>
    <mergeCell ref="P60:Q60"/>
    <mergeCell ref="H71:P72"/>
    <mergeCell ref="H73:I74"/>
    <mergeCell ref="J73:O74"/>
    <mergeCell ref="H75:I76"/>
    <mergeCell ref="J75:O76"/>
    <mergeCell ref="Q75:Q76"/>
    <mergeCell ref="A75:C75"/>
    <mergeCell ref="A77:E78"/>
    <mergeCell ref="A79:Q79"/>
    <mergeCell ref="A81:B81"/>
    <mergeCell ref="C81:Q81"/>
    <mergeCell ref="A82:B82"/>
    <mergeCell ref="C82:Q82"/>
    <mergeCell ref="A86:B86"/>
    <mergeCell ref="C86:F86"/>
    <mergeCell ref="G86:H86"/>
    <mergeCell ref="J86:K86"/>
    <mergeCell ref="L86:O86"/>
    <mergeCell ref="P86:Q86"/>
    <mergeCell ref="H97:P98"/>
    <mergeCell ref="H99:I100"/>
    <mergeCell ref="J99:O100"/>
    <mergeCell ref="H101:I102"/>
    <mergeCell ref="J101:O102"/>
    <mergeCell ref="Q101:Q102"/>
    <mergeCell ref="A101:C101"/>
    <mergeCell ref="A103:E104"/>
    <mergeCell ref="A105:Q105"/>
    <mergeCell ref="A107:B107"/>
    <mergeCell ref="C107:Q107"/>
    <mergeCell ref="A108:B108"/>
    <mergeCell ref="C108:Q108"/>
    <mergeCell ref="A109:B109"/>
    <mergeCell ref="C109:E109"/>
    <mergeCell ref="I109:J109"/>
    <mergeCell ref="K109:Q109"/>
    <mergeCell ref="A111:B111"/>
    <mergeCell ref="C111:H111"/>
    <mergeCell ref="J111:K111"/>
    <mergeCell ref="L111:Q111"/>
    <mergeCell ref="Q127:Q128"/>
    <mergeCell ref="A112:B112"/>
    <mergeCell ref="C112:F112"/>
    <mergeCell ref="G112:H112"/>
    <mergeCell ref="J112:K112"/>
    <mergeCell ref="L112:O112"/>
    <mergeCell ref="P112:Q112"/>
    <mergeCell ref="A127:C127"/>
    <mergeCell ref="A129:E130"/>
    <mergeCell ref="H123:P124"/>
    <mergeCell ref="H125:I126"/>
    <mergeCell ref="J125:O126"/>
    <mergeCell ref="H127:I128"/>
    <mergeCell ref="J127:O128"/>
  </mergeCells>
  <phoneticPr fontId="18"/>
  <pageMargins left="0.21" right="0.12" top="0.53" bottom="0.21" header="0.31496062992125984" footer="0.1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S48"/>
  <sheetViews>
    <sheetView workbookViewId="0">
      <selection activeCell="E12" sqref="E12"/>
    </sheetView>
  </sheetViews>
  <sheetFormatPr defaultRowHeight="13.5"/>
  <cols>
    <col min="2" max="2" width="4" customWidth="1"/>
    <col min="3" max="3" width="4.625" customWidth="1"/>
    <col min="4" max="5" width="15" customWidth="1"/>
    <col min="6" max="6" width="13.125" customWidth="1"/>
    <col min="7" max="7" width="4" customWidth="1"/>
    <col min="9" max="10" width="15" customWidth="1"/>
    <col min="13" max="13" width="3.5" customWidth="1"/>
    <col min="14" max="15" width="12.125" customWidth="1"/>
    <col min="16" max="16" width="2.25" customWidth="1"/>
    <col min="17" max="17" width="3.5" customWidth="1"/>
    <col min="18" max="19" width="12.125" customWidth="1"/>
  </cols>
  <sheetData>
    <row r="1" spans="2:18">
      <c r="B1" s="75" t="s">
        <v>355</v>
      </c>
      <c r="I1" s="75" t="s">
        <v>356</v>
      </c>
    </row>
    <row r="2" spans="2:18" ht="14.25" thickBot="1">
      <c r="B2" s="75" t="s">
        <v>357</v>
      </c>
      <c r="I2" s="75" t="s">
        <v>358</v>
      </c>
      <c r="M2" t="s">
        <v>359</v>
      </c>
    </row>
    <row r="3" spans="2:18" ht="14.25" thickBot="1">
      <c r="B3" s="319" t="s">
        <v>360</v>
      </c>
      <c r="C3" s="320"/>
      <c r="D3" s="321" t="e">
        <f>[1]クラブチーム用入力シート!D6</f>
        <v>#N/A</v>
      </c>
      <c r="E3" s="322"/>
      <c r="H3" s="75"/>
    </row>
    <row r="4" spans="2:18">
      <c r="B4" s="75"/>
      <c r="H4" s="75"/>
    </row>
    <row r="5" spans="2:18" s="127" customFormat="1">
      <c r="B5" s="323" t="s">
        <v>361</v>
      </c>
      <c r="C5" s="323"/>
      <c r="D5" s="323"/>
      <c r="G5" s="323" t="s">
        <v>362</v>
      </c>
      <c r="H5" s="323"/>
      <c r="I5" s="323"/>
      <c r="M5" s="128"/>
      <c r="N5" s="128" t="s">
        <v>363</v>
      </c>
      <c r="O5" s="129"/>
      <c r="Q5" s="128"/>
      <c r="R5" s="128" t="s">
        <v>364</v>
      </c>
    </row>
    <row r="6" spans="2:18" s="127" customFormat="1">
      <c r="B6" s="128">
        <v>1</v>
      </c>
      <c r="C6" s="130"/>
      <c r="D6" s="128" t="str">
        <f>IF(C6="","",VLOOKUP(C6,$M$6:$N$25,2,0))</f>
        <v/>
      </c>
      <c r="G6" s="128">
        <v>1</v>
      </c>
      <c r="H6" s="130"/>
      <c r="I6" s="128" t="str">
        <f>IF(H6="","",VLOOKUP(H6,$Q$6:$R$25,2,0))</f>
        <v/>
      </c>
      <c r="J6" s="129"/>
      <c r="K6" s="129"/>
      <c r="M6" s="128">
        <v>1</v>
      </c>
      <c r="N6" s="128" t="str">
        <f>IF(クラブチーム用印刷シート!B10=0,"",クラブチーム用印刷シート!B10)</f>
        <v/>
      </c>
      <c r="O6" s="129"/>
      <c r="Q6" s="128">
        <v>1</v>
      </c>
      <c r="R6" s="128" t="str">
        <f>IF(クラブチーム用印刷シート!K10=0,"",クラブチーム用印刷シート!K10)</f>
        <v/>
      </c>
    </row>
    <row r="7" spans="2:18" s="127" customFormat="1">
      <c r="B7" s="128">
        <v>2</v>
      </c>
      <c r="C7" s="130"/>
      <c r="D7" s="128" t="str">
        <f t="shared" ref="D7:D25" si="0">IF(C7="","",VLOOKUP(C7,$M$6:$N$25,2,0))</f>
        <v/>
      </c>
      <c r="G7" s="128">
        <v>2</v>
      </c>
      <c r="H7" s="130"/>
      <c r="I7" s="128" t="str">
        <f t="shared" ref="I7:I25" si="1">IF(H7="","",VLOOKUP(H7,$M$6:$N$25,,0))</f>
        <v/>
      </c>
      <c r="J7" s="129"/>
      <c r="K7" s="129"/>
      <c r="M7" s="128">
        <v>2</v>
      </c>
      <c r="N7" s="128" t="str">
        <f>IF(クラブチーム用印刷シート!B11=0,"",クラブチーム用印刷シート!B11)</f>
        <v/>
      </c>
      <c r="O7" s="129"/>
      <c r="Q7" s="128">
        <v>2</v>
      </c>
      <c r="R7" s="128" t="str">
        <f>IF(クラブチーム用印刷シート!K11=0,"",クラブチーム用印刷シート!K11)</f>
        <v/>
      </c>
    </row>
    <row r="8" spans="2:18" s="127" customFormat="1">
      <c r="B8" s="128">
        <v>3</v>
      </c>
      <c r="C8" s="130"/>
      <c r="D8" s="128" t="str">
        <f t="shared" si="0"/>
        <v/>
      </c>
      <c r="G8" s="128">
        <v>3</v>
      </c>
      <c r="H8" s="130"/>
      <c r="I8" s="128" t="str">
        <f t="shared" si="1"/>
        <v/>
      </c>
      <c r="J8" s="129"/>
      <c r="K8" s="129"/>
      <c r="M8" s="128">
        <v>3</v>
      </c>
      <c r="N8" s="128" t="str">
        <f>IF(クラブチーム用印刷シート!B12=0,"",クラブチーム用印刷シート!B12)</f>
        <v/>
      </c>
      <c r="O8" s="129"/>
      <c r="Q8" s="128">
        <v>3</v>
      </c>
      <c r="R8" s="128" t="str">
        <f>IF(クラブチーム用印刷シート!K12=0,"",クラブチーム用印刷シート!K12)</f>
        <v/>
      </c>
    </row>
    <row r="9" spans="2:18" s="127" customFormat="1">
      <c r="B9" s="128">
        <v>4</v>
      </c>
      <c r="C9" s="130"/>
      <c r="D9" s="128" t="str">
        <f t="shared" si="0"/>
        <v/>
      </c>
      <c r="G9" s="128">
        <v>4</v>
      </c>
      <c r="H9" s="130"/>
      <c r="I9" s="128" t="str">
        <f t="shared" si="1"/>
        <v/>
      </c>
      <c r="J9" s="129"/>
      <c r="K9" s="129"/>
      <c r="M9" s="128">
        <v>4</v>
      </c>
      <c r="N9" s="128" t="str">
        <f>IF(クラブチーム用印刷シート!B13=0,"",クラブチーム用印刷シート!B13)</f>
        <v/>
      </c>
      <c r="O9" s="129"/>
      <c r="Q9" s="128">
        <v>4</v>
      </c>
      <c r="R9" s="128" t="str">
        <f>IF(クラブチーム用印刷シート!K13=0,"",クラブチーム用印刷シート!K13)</f>
        <v/>
      </c>
    </row>
    <row r="10" spans="2:18" s="127" customFormat="1">
      <c r="B10" s="128">
        <v>5</v>
      </c>
      <c r="C10" s="130"/>
      <c r="D10" s="128" t="str">
        <f t="shared" si="0"/>
        <v/>
      </c>
      <c r="G10" s="128">
        <v>5</v>
      </c>
      <c r="H10" s="130"/>
      <c r="I10" s="128" t="str">
        <f t="shared" si="1"/>
        <v/>
      </c>
      <c r="J10" s="129"/>
      <c r="K10" s="129"/>
      <c r="M10" s="128">
        <v>5</v>
      </c>
      <c r="N10" s="128" t="str">
        <f>IF(クラブチーム用印刷シート!B36=0,"",クラブチーム用印刷シート!B36)</f>
        <v/>
      </c>
      <c r="O10" s="129"/>
      <c r="Q10" s="128">
        <v>5</v>
      </c>
      <c r="R10" s="128" t="str">
        <f>IF(クラブチーム用印刷シート!K36=0,"",クラブチーム用印刷シート!K36)</f>
        <v/>
      </c>
    </row>
    <row r="11" spans="2:18" s="127" customFormat="1">
      <c r="B11" s="128">
        <v>6</v>
      </c>
      <c r="C11" s="130"/>
      <c r="D11" s="128" t="str">
        <f t="shared" si="0"/>
        <v/>
      </c>
      <c r="G11" s="128">
        <v>6</v>
      </c>
      <c r="H11" s="130"/>
      <c r="I11" s="128" t="str">
        <f t="shared" si="1"/>
        <v/>
      </c>
      <c r="J11" s="129"/>
      <c r="K11" s="129"/>
      <c r="M11" s="128">
        <v>6</v>
      </c>
      <c r="N11" s="128" t="str">
        <f>IF(クラブチーム用印刷シート!B37=0,"",クラブチーム用印刷シート!B37)</f>
        <v/>
      </c>
      <c r="O11" s="129"/>
      <c r="Q11" s="128">
        <v>6</v>
      </c>
      <c r="R11" s="128" t="str">
        <f>IF(クラブチーム用印刷シート!K37=0,"",クラブチーム用印刷シート!K37)</f>
        <v/>
      </c>
    </row>
    <row r="12" spans="2:18" s="127" customFormat="1">
      <c r="B12" s="128">
        <v>7</v>
      </c>
      <c r="C12" s="130"/>
      <c r="D12" s="128" t="str">
        <f t="shared" si="0"/>
        <v/>
      </c>
      <c r="G12" s="128">
        <v>7</v>
      </c>
      <c r="H12" s="130"/>
      <c r="I12" s="128" t="str">
        <f t="shared" si="1"/>
        <v/>
      </c>
      <c r="J12" s="129"/>
      <c r="K12" s="129"/>
      <c r="M12" s="128">
        <v>7</v>
      </c>
      <c r="N12" s="128" t="str">
        <f>IF(クラブチーム用印刷シート!B38=0,"",クラブチーム用印刷シート!B38)</f>
        <v/>
      </c>
      <c r="O12" s="129"/>
      <c r="Q12" s="128">
        <v>7</v>
      </c>
      <c r="R12" s="128" t="str">
        <f>IF(クラブチーム用印刷シート!K38=0,"",クラブチーム用印刷シート!K38)</f>
        <v/>
      </c>
    </row>
    <row r="13" spans="2:18" s="127" customFormat="1">
      <c r="B13" s="128">
        <v>8</v>
      </c>
      <c r="C13" s="130"/>
      <c r="D13" s="128" t="str">
        <f t="shared" si="0"/>
        <v/>
      </c>
      <c r="G13" s="128">
        <v>8</v>
      </c>
      <c r="H13" s="130"/>
      <c r="I13" s="128" t="str">
        <f t="shared" si="1"/>
        <v/>
      </c>
      <c r="J13" s="129"/>
      <c r="K13" s="129"/>
      <c r="M13" s="128">
        <v>8</v>
      </c>
      <c r="N13" s="128" t="str">
        <f>IF(クラブチーム用印刷シート!B39=0,"",クラブチーム用印刷シート!B39)</f>
        <v/>
      </c>
      <c r="O13" s="129"/>
      <c r="Q13" s="128">
        <v>8</v>
      </c>
      <c r="R13" s="128" t="str">
        <f>IF(クラブチーム用印刷シート!K39=0,"",クラブチーム用印刷シート!K39)</f>
        <v/>
      </c>
    </row>
    <row r="14" spans="2:18" s="127" customFormat="1">
      <c r="B14" s="128">
        <v>9</v>
      </c>
      <c r="C14" s="130"/>
      <c r="D14" s="128" t="str">
        <f t="shared" si="0"/>
        <v/>
      </c>
      <c r="G14" s="128">
        <v>9</v>
      </c>
      <c r="H14" s="130"/>
      <c r="I14" s="128" t="str">
        <f t="shared" si="1"/>
        <v/>
      </c>
      <c r="J14" s="129"/>
      <c r="K14" s="129"/>
      <c r="M14" s="128">
        <v>9</v>
      </c>
      <c r="N14" s="128" t="str">
        <f>IF(クラブチーム用印刷シート!B62=0,"",クラブチーム用印刷シート!B62)</f>
        <v/>
      </c>
      <c r="O14" s="129"/>
      <c r="Q14" s="128">
        <v>9</v>
      </c>
      <c r="R14" s="128" t="str">
        <f>IF(クラブチーム用印刷シート!K62=0,"",クラブチーム用印刷シート!K62)</f>
        <v/>
      </c>
    </row>
    <row r="15" spans="2:18" s="127" customFormat="1">
      <c r="B15" s="128">
        <v>10</v>
      </c>
      <c r="C15" s="130"/>
      <c r="D15" s="128" t="str">
        <f t="shared" si="0"/>
        <v/>
      </c>
      <c r="G15" s="128">
        <v>10</v>
      </c>
      <c r="H15" s="130"/>
      <c r="I15" s="128" t="str">
        <f t="shared" si="1"/>
        <v/>
      </c>
      <c r="J15" s="129"/>
      <c r="K15" s="129"/>
      <c r="M15" s="128">
        <v>10</v>
      </c>
      <c r="N15" s="128" t="str">
        <f>IF(クラブチーム用印刷シート!B63=0,"",クラブチーム用印刷シート!B63)</f>
        <v/>
      </c>
      <c r="O15" s="129"/>
      <c r="Q15" s="128">
        <v>10</v>
      </c>
      <c r="R15" s="128" t="str">
        <f>IF(クラブチーム用印刷シート!K63=0,"",クラブチーム用印刷シート!K63)</f>
        <v/>
      </c>
    </row>
    <row r="16" spans="2:18" s="127" customFormat="1">
      <c r="B16" s="128">
        <v>11</v>
      </c>
      <c r="C16" s="130"/>
      <c r="D16" s="128" t="str">
        <f t="shared" si="0"/>
        <v/>
      </c>
      <c r="G16" s="128">
        <v>11</v>
      </c>
      <c r="H16" s="130"/>
      <c r="I16" s="128" t="str">
        <f t="shared" si="1"/>
        <v/>
      </c>
      <c r="J16" s="129"/>
      <c r="K16" s="129"/>
      <c r="M16" s="128">
        <v>11</v>
      </c>
      <c r="N16" s="128" t="str">
        <f>IF(クラブチーム用印刷シート!B64=0,"",クラブチーム用印刷シート!B64)</f>
        <v/>
      </c>
      <c r="O16" s="129"/>
      <c r="Q16" s="128">
        <v>11</v>
      </c>
      <c r="R16" s="128" t="str">
        <f>IF(クラブチーム用印刷シート!K64=0,"",クラブチーム用印刷シート!K64)</f>
        <v/>
      </c>
    </row>
    <row r="17" spans="2:19" s="127" customFormat="1">
      <c r="B17" s="128">
        <v>12</v>
      </c>
      <c r="C17" s="130"/>
      <c r="D17" s="128" t="str">
        <f t="shared" si="0"/>
        <v/>
      </c>
      <c r="G17" s="128">
        <v>12</v>
      </c>
      <c r="H17" s="130"/>
      <c r="I17" s="128" t="str">
        <f t="shared" si="1"/>
        <v/>
      </c>
      <c r="J17" s="129"/>
      <c r="K17" s="129"/>
      <c r="M17" s="128">
        <v>12</v>
      </c>
      <c r="N17" s="128" t="str">
        <f>IF(クラブチーム用印刷シート!B65=0,"",クラブチーム用印刷シート!B65)</f>
        <v/>
      </c>
      <c r="O17" s="129"/>
      <c r="Q17" s="128">
        <v>12</v>
      </c>
      <c r="R17" s="128" t="str">
        <f>IF(クラブチーム用印刷シート!K65=0,"",クラブチーム用印刷シート!K65)</f>
        <v/>
      </c>
    </row>
    <row r="18" spans="2:19" s="127" customFormat="1">
      <c r="B18" s="128">
        <v>13</v>
      </c>
      <c r="C18" s="130"/>
      <c r="D18" s="128" t="str">
        <f t="shared" si="0"/>
        <v/>
      </c>
      <c r="G18" s="128">
        <v>13</v>
      </c>
      <c r="H18" s="130"/>
      <c r="I18" s="128" t="str">
        <f t="shared" si="1"/>
        <v/>
      </c>
      <c r="J18" s="129"/>
      <c r="K18" s="129"/>
      <c r="M18" s="128">
        <v>13</v>
      </c>
      <c r="N18" s="128" t="str">
        <f>IF(クラブチーム用印刷シート!B88=0,"",クラブチーム用印刷シート!B88)</f>
        <v/>
      </c>
      <c r="O18" s="129"/>
      <c r="Q18" s="128">
        <v>13</v>
      </c>
      <c r="R18" s="128" t="str">
        <f>IF(クラブチーム用印刷シート!K88=0,"",クラブチーム用印刷シート!K88)</f>
        <v/>
      </c>
    </row>
    <row r="19" spans="2:19" s="127" customFormat="1">
      <c r="B19" s="128">
        <v>14</v>
      </c>
      <c r="C19" s="130"/>
      <c r="D19" s="128" t="str">
        <f t="shared" si="0"/>
        <v/>
      </c>
      <c r="G19" s="128">
        <v>14</v>
      </c>
      <c r="H19" s="130"/>
      <c r="I19" s="128" t="str">
        <f t="shared" si="1"/>
        <v/>
      </c>
      <c r="J19" s="129"/>
      <c r="K19" s="129"/>
      <c r="M19" s="128">
        <v>14</v>
      </c>
      <c r="N19" s="128" t="str">
        <f>IF(クラブチーム用印刷シート!B89=0,"",クラブチーム用印刷シート!B89)</f>
        <v/>
      </c>
      <c r="O19" s="129"/>
      <c r="Q19" s="128">
        <v>14</v>
      </c>
      <c r="R19" s="128" t="str">
        <f>IF(クラブチーム用印刷シート!K89=0,"",クラブチーム用印刷シート!K89)</f>
        <v/>
      </c>
    </row>
    <row r="20" spans="2:19" s="127" customFormat="1">
      <c r="B20" s="128">
        <v>15</v>
      </c>
      <c r="C20" s="130"/>
      <c r="D20" s="128" t="str">
        <f t="shared" si="0"/>
        <v/>
      </c>
      <c r="G20" s="128">
        <v>15</v>
      </c>
      <c r="H20" s="130"/>
      <c r="I20" s="128" t="str">
        <f t="shared" si="1"/>
        <v/>
      </c>
      <c r="J20" s="129"/>
      <c r="K20" s="129"/>
      <c r="M20" s="128">
        <v>15</v>
      </c>
      <c r="N20" s="128" t="str">
        <f>IF(クラブチーム用印刷シート!B90=0,"",クラブチーム用印刷シート!B90)</f>
        <v/>
      </c>
      <c r="O20" s="129"/>
      <c r="Q20" s="128">
        <v>15</v>
      </c>
      <c r="R20" s="128" t="str">
        <f>IF(クラブチーム用印刷シート!K90=0,"",クラブチーム用印刷シート!K90)</f>
        <v/>
      </c>
    </row>
    <row r="21" spans="2:19" s="127" customFormat="1">
      <c r="B21" s="128">
        <v>16</v>
      </c>
      <c r="C21" s="130"/>
      <c r="D21" s="128" t="str">
        <f t="shared" si="0"/>
        <v/>
      </c>
      <c r="G21" s="128">
        <v>16</v>
      </c>
      <c r="H21" s="130"/>
      <c r="I21" s="128" t="str">
        <f t="shared" si="1"/>
        <v/>
      </c>
      <c r="J21" s="129"/>
      <c r="K21" s="129"/>
      <c r="M21" s="128">
        <v>16</v>
      </c>
      <c r="N21" s="128" t="str">
        <f>IF(クラブチーム用印刷シート!B91=0,"",クラブチーム用印刷シート!B91)</f>
        <v/>
      </c>
      <c r="O21" s="129"/>
      <c r="Q21" s="128">
        <v>16</v>
      </c>
      <c r="R21" s="128" t="str">
        <f>IF(クラブチーム用印刷シート!K91=0,"",クラブチーム用印刷シート!K91)</f>
        <v/>
      </c>
    </row>
    <row r="22" spans="2:19" s="127" customFormat="1">
      <c r="B22" s="128">
        <v>17</v>
      </c>
      <c r="C22" s="130"/>
      <c r="D22" s="128" t="str">
        <f t="shared" si="0"/>
        <v/>
      </c>
      <c r="G22" s="128">
        <v>17</v>
      </c>
      <c r="H22" s="130"/>
      <c r="I22" s="128" t="str">
        <f t="shared" si="1"/>
        <v/>
      </c>
      <c r="J22" s="129"/>
      <c r="K22" s="129"/>
      <c r="M22" s="128">
        <v>17</v>
      </c>
      <c r="N22" s="128" t="str">
        <f>IF(クラブチーム用印刷シート!B114=0,"",クラブチーム用印刷シート!B114)</f>
        <v/>
      </c>
      <c r="O22" s="129"/>
      <c r="Q22" s="128">
        <v>17</v>
      </c>
      <c r="R22" s="128" t="str">
        <f>IF(クラブチーム用印刷シート!K114=0,"",クラブチーム用印刷シート!K114)</f>
        <v/>
      </c>
    </row>
    <row r="23" spans="2:19" s="127" customFormat="1">
      <c r="B23" s="128">
        <v>18</v>
      </c>
      <c r="C23" s="130"/>
      <c r="D23" s="128" t="str">
        <f t="shared" si="0"/>
        <v/>
      </c>
      <c r="G23" s="128">
        <v>18</v>
      </c>
      <c r="H23" s="130"/>
      <c r="I23" s="128" t="str">
        <f t="shared" si="1"/>
        <v/>
      </c>
      <c r="J23" s="129"/>
      <c r="K23" s="129"/>
      <c r="M23" s="128">
        <v>18</v>
      </c>
      <c r="N23" s="128" t="str">
        <f>IF(クラブチーム用印刷シート!B115=0,"",クラブチーム用印刷シート!B115)</f>
        <v/>
      </c>
      <c r="O23" s="129"/>
      <c r="Q23" s="128">
        <v>18</v>
      </c>
      <c r="R23" s="128" t="str">
        <f>IF(クラブチーム用印刷シート!K115=0,"",クラブチーム用印刷シート!K115)</f>
        <v/>
      </c>
    </row>
    <row r="24" spans="2:19" s="127" customFormat="1">
      <c r="B24" s="128">
        <v>19</v>
      </c>
      <c r="C24" s="130"/>
      <c r="D24" s="128" t="str">
        <f t="shared" si="0"/>
        <v/>
      </c>
      <c r="G24" s="128">
        <v>19</v>
      </c>
      <c r="H24" s="130"/>
      <c r="I24" s="128" t="str">
        <f t="shared" si="1"/>
        <v/>
      </c>
      <c r="J24" s="129"/>
      <c r="K24" s="129"/>
      <c r="M24" s="128">
        <v>19</v>
      </c>
      <c r="N24" s="128" t="str">
        <f>IF(クラブチーム用印刷シート!B116=0,"",クラブチーム用印刷シート!B116)</f>
        <v/>
      </c>
      <c r="O24" s="129"/>
      <c r="Q24" s="128">
        <v>19</v>
      </c>
      <c r="R24" s="128" t="str">
        <f>IF(クラブチーム用印刷シート!K116=0,"",クラブチーム用印刷シート!K116)</f>
        <v/>
      </c>
    </row>
    <row r="25" spans="2:19" s="127" customFormat="1">
      <c r="B25" s="128">
        <v>20</v>
      </c>
      <c r="C25" s="130"/>
      <c r="D25" s="128" t="str">
        <f t="shared" si="0"/>
        <v/>
      </c>
      <c r="G25" s="128">
        <v>20</v>
      </c>
      <c r="H25" s="130"/>
      <c r="I25" s="128" t="str">
        <f t="shared" si="1"/>
        <v/>
      </c>
      <c r="J25" s="129"/>
      <c r="K25" s="129"/>
      <c r="M25" s="128">
        <v>20</v>
      </c>
      <c r="N25" s="128" t="str">
        <f>IF(クラブチーム用印刷シート!B117=0,"",クラブチーム用印刷シート!B117)</f>
        <v/>
      </c>
      <c r="O25" s="129"/>
      <c r="Q25" s="128">
        <v>20</v>
      </c>
      <c r="R25" s="128" t="str">
        <f>IF(クラブチーム用印刷シート!K117=0,"",クラブチーム用印刷シート!K117)</f>
        <v/>
      </c>
    </row>
    <row r="26" spans="2:19" s="127" customFormat="1"/>
    <row r="27" spans="2:19" s="127" customFormat="1"/>
    <row r="28" spans="2:19" s="127" customFormat="1">
      <c r="B28" s="323" t="s">
        <v>365</v>
      </c>
      <c r="C28" s="323"/>
      <c r="D28" s="323"/>
      <c r="E28" s="323"/>
      <c r="G28" s="323" t="s">
        <v>366</v>
      </c>
      <c r="H28" s="323"/>
      <c r="I28" s="323"/>
      <c r="J28" s="323"/>
      <c r="M28" s="128"/>
      <c r="N28" s="317" t="s">
        <v>367</v>
      </c>
      <c r="O28" s="318"/>
      <c r="Q28" s="128"/>
      <c r="R28" s="317" t="s">
        <v>368</v>
      </c>
      <c r="S28" s="318"/>
    </row>
    <row r="29" spans="2:19" s="127" customFormat="1">
      <c r="B29" s="128">
        <v>1</v>
      </c>
      <c r="C29" s="130"/>
      <c r="D29" s="128" t="str">
        <f t="shared" ref="D29:D48" si="2">IF(C29="","",VLOOKUP(C29,$M$29:$O$48,2,0))</f>
        <v/>
      </c>
      <c r="E29" s="128" t="str">
        <f t="shared" ref="E29:E48" si="3">IF(C29="","",VLOOKUP(C29,$M$29:$O$48,3,0))</f>
        <v/>
      </c>
      <c r="G29" s="128">
        <v>1</v>
      </c>
      <c r="H29" s="130"/>
      <c r="I29" s="128" t="str">
        <f t="shared" ref="I29:I48" si="4">IF(H29="","",VLOOKUP(H29,$Q$29:$S$48,2,0))</f>
        <v/>
      </c>
      <c r="J29" s="128" t="str">
        <f t="shared" ref="J29:J48" si="5">IF(H29="","",VLOOKUP(H29,$Q$29:$S$48,3,0))</f>
        <v/>
      </c>
      <c r="M29" s="128">
        <v>1</v>
      </c>
      <c r="N29" s="128" t="str">
        <f>IF(クラブチーム用印刷シート!B14=0,"",クラブチーム用印刷シート!B14)</f>
        <v/>
      </c>
      <c r="O29" s="128" t="str">
        <f>IF(クラブチーム用印刷シート!E14=0,"",クラブチーム用印刷シート!E14)</f>
        <v/>
      </c>
      <c r="Q29" s="128">
        <v>1</v>
      </c>
      <c r="R29" s="128" t="str">
        <f>IF(クラブチーム用印刷シート!K14=0,"",クラブチーム用印刷シート!K14)</f>
        <v/>
      </c>
      <c r="S29" s="128" t="str">
        <f>IF(クラブチーム用印刷シート!N14=0,"",クラブチーム用印刷シート!N14)</f>
        <v/>
      </c>
    </row>
    <row r="30" spans="2:19" s="127" customFormat="1">
      <c r="B30" s="128">
        <v>2</v>
      </c>
      <c r="C30" s="130"/>
      <c r="D30" s="128" t="str">
        <f t="shared" si="2"/>
        <v/>
      </c>
      <c r="E30" s="128" t="str">
        <f t="shared" si="3"/>
        <v/>
      </c>
      <c r="G30" s="128">
        <v>2</v>
      </c>
      <c r="H30" s="130"/>
      <c r="I30" s="128" t="str">
        <f t="shared" si="4"/>
        <v/>
      </c>
      <c r="J30" s="128" t="str">
        <f t="shared" si="5"/>
        <v/>
      </c>
      <c r="M30" s="128">
        <v>2</v>
      </c>
      <c r="N30" s="128" t="str">
        <f>IF(クラブチーム用印刷シート!B15=0,"",クラブチーム用印刷シート!B15)</f>
        <v/>
      </c>
      <c r="O30" s="128" t="str">
        <f>IF(クラブチーム用印刷シート!E15=0,"",クラブチーム用印刷シート!E15)</f>
        <v/>
      </c>
      <c r="Q30" s="128">
        <v>2</v>
      </c>
      <c r="R30" s="128" t="str">
        <f>IF(クラブチーム用印刷シート!K15=0,"",クラブチーム用印刷シート!K15)</f>
        <v/>
      </c>
      <c r="S30" s="128" t="str">
        <f>IF(クラブチーム用印刷シート!N15=0,"",クラブチーム用印刷シート!N15)</f>
        <v/>
      </c>
    </row>
    <row r="31" spans="2:19" s="127" customFormat="1">
      <c r="B31" s="128">
        <v>3</v>
      </c>
      <c r="C31" s="130"/>
      <c r="D31" s="128" t="str">
        <f t="shared" si="2"/>
        <v/>
      </c>
      <c r="E31" s="128" t="str">
        <f t="shared" si="3"/>
        <v/>
      </c>
      <c r="G31" s="128">
        <v>3</v>
      </c>
      <c r="H31" s="130"/>
      <c r="I31" s="128" t="str">
        <f t="shared" si="4"/>
        <v/>
      </c>
      <c r="J31" s="128" t="str">
        <f t="shared" si="5"/>
        <v/>
      </c>
      <c r="M31" s="128">
        <v>3</v>
      </c>
      <c r="N31" s="128" t="str">
        <f>IF(クラブチーム用印刷シート!B16=0,"",クラブチーム用印刷シート!B16)</f>
        <v/>
      </c>
      <c r="O31" s="128" t="str">
        <f>IF(クラブチーム用印刷シート!E16=0,"",クラブチーム用印刷シート!E16)</f>
        <v/>
      </c>
      <c r="Q31" s="128">
        <v>3</v>
      </c>
      <c r="R31" s="128" t="str">
        <f>IF(クラブチーム用印刷シート!K16=0,"",クラブチーム用印刷シート!K16)</f>
        <v/>
      </c>
      <c r="S31" s="128" t="str">
        <f>IF(クラブチーム用印刷シート!N16=0,"",クラブチーム用印刷シート!N16)</f>
        <v/>
      </c>
    </row>
    <row r="32" spans="2:19" s="127" customFormat="1">
      <c r="B32" s="128">
        <v>4</v>
      </c>
      <c r="C32" s="130"/>
      <c r="D32" s="128" t="str">
        <f t="shared" si="2"/>
        <v/>
      </c>
      <c r="E32" s="128" t="str">
        <f t="shared" si="3"/>
        <v/>
      </c>
      <c r="G32" s="128">
        <v>4</v>
      </c>
      <c r="H32" s="130"/>
      <c r="I32" s="128" t="str">
        <f t="shared" si="4"/>
        <v/>
      </c>
      <c r="J32" s="128" t="str">
        <f t="shared" si="5"/>
        <v/>
      </c>
      <c r="M32" s="128">
        <v>4</v>
      </c>
      <c r="N32" s="128" t="str">
        <f>IF(クラブチーム用印刷シート!B17=0,"",クラブチーム用印刷シート!B17)</f>
        <v/>
      </c>
      <c r="O32" s="128" t="str">
        <f>IF(クラブチーム用印刷シート!E17=0,"",クラブチーム用印刷シート!E17)</f>
        <v/>
      </c>
      <c r="Q32" s="128">
        <v>4</v>
      </c>
      <c r="R32" s="128" t="str">
        <f>IF(クラブチーム用印刷シート!K17=0,"",クラブチーム用印刷シート!K17)</f>
        <v/>
      </c>
      <c r="S32" s="128" t="str">
        <f>IF(クラブチーム用印刷シート!N17=0,"",クラブチーム用印刷シート!N17)</f>
        <v/>
      </c>
    </row>
    <row r="33" spans="2:19" s="127" customFormat="1">
      <c r="B33" s="128">
        <v>5</v>
      </c>
      <c r="C33" s="130"/>
      <c r="D33" s="128" t="str">
        <f t="shared" si="2"/>
        <v/>
      </c>
      <c r="E33" s="128" t="str">
        <f t="shared" si="3"/>
        <v/>
      </c>
      <c r="G33" s="128">
        <v>5</v>
      </c>
      <c r="H33" s="130"/>
      <c r="I33" s="128" t="str">
        <f t="shared" si="4"/>
        <v/>
      </c>
      <c r="J33" s="128" t="str">
        <f t="shared" si="5"/>
        <v/>
      </c>
      <c r="M33" s="128">
        <v>5</v>
      </c>
      <c r="N33" s="128" t="str">
        <f>IF(クラブチーム用印刷シート!B40=0,"",クラブチーム用印刷シート!B40)</f>
        <v/>
      </c>
      <c r="O33" s="128" t="str">
        <f>IF(クラブチーム用印刷シート!E40=0,"",クラブチーム用印刷シート!E40)</f>
        <v/>
      </c>
      <c r="Q33" s="128">
        <v>5</v>
      </c>
      <c r="R33" s="128" t="str">
        <f>IF(クラブチーム用印刷シート!K40=0,"",クラブチーム用印刷シート!K40)</f>
        <v/>
      </c>
      <c r="S33" s="128" t="str">
        <f>IF(クラブチーム用印刷シート!N40=0,"",クラブチーム用印刷シート!N40)</f>
        <v/>
      </c>
    </row>
    <row r="34" spans="2:19" s="127" customFormat="1">
      <c r="B34" s="128">
        <v>6</v>
      </c>
      <c r="C34" s="130"/>
      <c r="D34" s="128" t="str">
        <f t="shared" si="2"/>
        <v/>
      </c>
      <c r="E34" s="128" t="str">
        <f t="shared" si="3"/>
        <v/>
      </c>
      <c r="G34" s="128">
        <v>6</v>
      </c>
      <c r="H34" s="130"/>
      <c r="I34" s="128" t="str">
        <f t="shared" si="4"/>
        <v/>
      </c>
      <c r="J34" s="128" t="str">
        <f t="shared" si="5"/>
        <v/>
      </c>
      <c r="M34" s="128">
        <v>6</v>
      </c>
      <c r="N34" s="128" t="str">
        <f>IF(クラブチーム用印刷シート!B41=0,"",クラブチーム用印刷シート!B41)</f>
        <v/>
      </c>
      <c r="O34" s="128" t="str">
        <f>IF(クラブチーム用印刷シート!E41=0,"",クラブチーム用印刷シート!E41)</f>
        <v/>
      </c>
      <c r="Q34" s="128">
        <v>6</v>
      </c>
      <c r="R34" s="128" t="str">
        <f>IF(クラブチーム用印刷シート!K41=0,"",クラブチーム用印刷シート!K41)</f>
        <v/>
      </c>
      <c r="S34" s="128" t="str">
        <f>IF(クラブチーム用印刷シート!N41=0,"",クラブチーム用印刷シート!N41)</f>
        <v/>
      </c>
    </row>
    <row r="35" spans="2:19" s="127" customFormat="1">
      <c r="B35" s="128">
        <v>7</v>
      </c>
      <c r="C35" s="130"/>
      <c r="D35" s="128" t="str">
        <f t="shared" si="2"/>
        <v/>
      </c>
      <c r="E35" s="128" t="str">
        <f t="shared" si="3"/>
        <v/>
      </c>
      <c r="G35" s="128">
        <v>7</v>
      </c>
      <c r="H35" s="130"/>
      <c r="I35" s="128" t="str">
        <f t="shared" si="4"/>
        <v/>
      </c>
      <c r="J35" s="128" t="str">
        <f t="shared" si="5"/>
        <v/>
      </c>
      <c r="M35" s="128">
        <v>7</v>
      </c>
      <c r="N35" s="128" t="str">
        <f>IF(クラブチーム用印刷シート!B42=0,"",クラブチーム用印刷シート!B42)</f>
        <v/>
      </c>
      <c r="O35" s="128" t="str">
        <f>IF(クラブチーム用印刷シート!E42=0,"",クラブチーム用印刷シート!E42)</f>
        <v/>
      </c>
      <c r="Q35" s="128">
        <v>7</v>
      </c>
      <c r="R35" s="128" t="str">
        <f>IF(クラブチーム用印刷シート!K42=0,"",クラブチーム用印刷シート!K42)</f>
        <v/>
      </c>
      <c r="S35" s="128" t="str">
        <f>IF(クラブチーム用印刷シート!N42=0,"",クラブチーム用印刷シート!N42)</f>
        <v/>
      </c>
    </row>
    <row r="36" spans="2:19" s="127" customFormat="1">
      <c r="B36" s="128">
        <v>8</v>
      </c>
      <c r="C36" s="130"/>
      <c r="D36" s="128" t="str">
        <f t="shared" si="2"/>
        <v/>
      </c>
      <c r="E36" s="128" t="str">
        <f t="shared" si="3"/>
        <v/>
      </c>
      <c r="G36" s="128">
        <v>8</v>
      </c>
      <c r="H36" s="130"/>
      <c r="I36" s="128" t="str">
        <f t="shared" si="4"/>
        <v/>
      </c>
      <c r="J36" s="128" t="str">
        <f t="shared" si="5"/>
        <v/>
      </c>
      <c r="M36" s="128">
        <v>8</v>
      </c>
      <c r="N36" s="128" t="str">
        <f>IF(クラブチーム用印刷シート!B43=0,"",クラブチーム用印刷シート!B43)</f>
        <v/>
      </c>
      <c r="O36" s="128" t="str">
        <f>IF(クラブチーム用印刷シート!E43=0,"",クラブチーム用印刷シート!E43)</f>
        <v/>
      </c>
      <c r="Q36" s="128">
        <v>8</v>
      </c>
      <c r="R36" s="128" t="str">
        <f>IF(クラブチーム用印刷シート!K43=0,"",クラブチーム用印刷シート!K43)</f>
        <v/>
      </c>
      <c r="S36" s="128" t="str">
        <f>IF(クラブチーム用印刷シート!N43=0,"",クラブチーム用印刷シート!N43)</f>
        <v/>
      </c>
    </row>
    <row r="37" spans="2:19" s="127" customFormat="1">
      <c r="B37" s="128">
        <v>9</v>
      </c>
      <c r="C37" s="130"/>
      <c r="D37" s="128" t="str">
        <f t="shared" si="2"/>
        <v/>
      </c>
      <c r="E37" s="128" t="str">
        <f t="shared" si="3"/>
        <v/>
      </c>
      <c r="G37" s="128">
        <v>9</v>
      </c>
      <c r="H37" s="130"/>
      <c r="I37" s="128" t="str">
        <f t="shared" si="4"/>
        <v/>
      </c>
      <c r="J37" s="128" t="str">
        <f t="shared" si="5"/>
        <v/>
      </c>
      <c r="M37" s="128">
        <v>9</v>
      </c>
      <c r="N37" s="128" t="str">
        <f>IF(クラブチーム用印刷シート!B66=0,"",クラブチーム用印刷シート!B66)</f>
        <v/>
      </c>
      <c r="O37" s="128" t="str">
        <f>IF(クラブチーム用印刷シート!E66=0,"",クラブチーム用印刷シート!E66)</f>
        <v/>
      </c>
      <c r="Q37" s="128">
        <v>9</v>
      </c>
      <c r="R37" s="128" t="str">
        <f>IF(クラブチーム用印刷シート!K66=0,"",クラブチーム用印刷シート!K66)</f>
        <v/>
      </c>
      <c r="S37" s="128" t="str">
        <f>IF(クラブチーム用印刷シート!N66=0,"",クラブチーム用印刷シート!N66)</f>
        <v/>
      </c>
    </row>
    <row r="38" spans="2:19" s="127" customFormat="1">
      <c r="B38" s="128">
        <v>10</v>
      </c>
      <c r="C38" s="130"/>
      <c r="D38" s="128" t="str">
        <f t="shared" si="2"/>
        <v/>
      </c>
      <c r="E38" s="128" t="str">
        <f t="shared" si="3"/>
        <v/>
      </c>
      <c r="G38" s="128">
        <v>10</v>
      </c>
      <c r="H38" s="130"/>
      <c r="I38" s="128" t="str">
        <f t="shared" si="4"/>
        <v/>
      </c>
      <c r="J38" s="128" t="str">
        <f t="shared" si="5"/>
        <v/>
      </c>
      <c r="M38" s="128">
        <v>10</v>
      </c>
      <c r="N38" s="128" t="str">
        <f>IF(クラブチーム用印刷シート!B67=0,"",クラブチーム用印刷シート!B67)</f>
        <v/>
      </c>
      <c r="O38" s="128" t="str">
        <f>IF(クラブチーム用印刷シート!E67=0,"",クラブチーム用印刷シート!E67)</f>
        <v/>
      </c>
      <c r="Q38" s="128">
        <v>10</v>
      </c>
      <c r="R38" s="128" t="str">
        <f>IF(クラブチーム用印刷シート!K67=0,"",クラブチーム用印刷シート!K67)</f>
        <v/>
      </c>
      <c r="S38" s="128" t="str">
        <f>IF(クラブチーム用印刷シート!N67=0,"",クラブチーム用印刷シート!N67)</f>
        <v/>
      </c>
    </row>
    <row r="39" spans="2:19" s="127" customFormat="1">
      <c r="B39" s="128">
        <v>11</v>
      </c>
      <c r="C39" s="130"/>
      <c r="D39" s="128" t="str">
        <f t="shared" si="2"/>
        <v/>
      </c>
      <c r="E39" s="128" t="str">
        <f t="shared" si="3"/>
        <v/>
      </c>
      <c r="G39" s="128">
        <v>11</v>
      </c>
      <c r="H39" s="130"/>
      <c r="I39" s="128" t="str">
        <f t="shared" si="4"/>
        <v/>
      </c>
      <c r="J39" s="128" t="str">
        <f t="shared" si="5"/>
        <v/>
      </c>
      <c r="M39" s="128">
        <v>11</v>
      </c>
      <c r="N39" s="128" t="str">
        <f>IF(クラブチーム用印刷シート!B68=0,"",クラブチーム用印刷シート!B68)</f>
        <v/>
      </c>
      <c r="O39" s="128" t="str">
        <f>IF(クラブチーム用印刷シート!E68=0,"",クラブチーム用印刷シート!E68)</f>
        <v/>
      </c>
      <c r="Q39" s="128">
        <v>11</v>
      </c>
      <c r="R39" s="128" t="str">
        <f>IF(クラブチーム用印刷シート!K68=0,"",クラブチーム用印刷シート!K68)</f>
        <v/>
      </c>
      <c r="S39" s="128" t="str">
        <f>IF(クラブチーム用印刷シート!N68=0,"",クラブチーム用印刷シート!N68)</f>
        <v/>
      </c>
    </row>
    <row r="40" spans="2:19" s="127" customFormat="1">
      <c r="B40" s="128">
        <v>12</v>
      </c>
      <c r="C40" s="130"/>
      <c r="D40" s="128" t="str">
        <f t="shared" si="2"/>
        <v/>
      </c>
      <c r="E40" s="128" t="str">
        <f t="shared" si="3"/>
        <v/>
      </c>
      <c r="G40" s="128">
        <v>12</v>
      </c>
      <c r="H40" s="130"/>
      <c r="I40" s="128" t="str">
        <f t="shared" si="4"/>
        <v/>
      </c>
      <c r="J40" s="128" t="str">
        <f t="shared" si="5"/>
        <v/>
      </c>
      <c r="M40" s="128">
        <v>12</v>
      </c>
      <c r="N40" s="128" t="str">
        <f>IF(クラブチーム用印刷シート!B69=0,"",クラブチーム用印刷シート!B69)</f>
        <v/>
      </c>
      <c r="O40" s="128" t="str">
        <f>IF(クラブチーム用印刷シート!E69=0,"",クラブチーム用印刷シート!E69)</f>
        <v/>
      </c>
      <c r="Q40" s="128">
        <v>12</v>
      </c>
      <c r="R40" s="128" t="str">
        <f>IF(クラブチーム用印刷シート!K69=0,"",クラブチーム用印刷シート!K69)</f>
        <v/>
      </c>
      <c r="S40" s="128" t="str">
        <f>IF(クラブチーム用印刷シート!N69=0,"",クラブチーム用印刷シート!N69)</f>
        <v/>
      </c>
    </row>
    <row r="41" spans="2:19" s="127" customFormat="1">
      <c r="B41" s="128">
        <v>13</v>
      </c>
      <c r="C41" s="130"/>
      <c r="D41" s="128" t="str">
        <f t="shared" si="2"/>
        <v/>
      </c>
      <c r="E41" s="128" t="str">
        <f t="shared" si="3"/>
        <v/>
      </c>
      <c r="G41" s="128">
        <v>13</v>
      </c>
      <c r="H41" s="130"/>
      <c r="I41" s="128" t="str">
        <f t="shared" si="4"/>
        <v/>
      </c>
      <c r="J41" s="128" t="str">
        <f t="shared" si="5"/>
        <v/>
      </c>
      <c r="M41" s="128">
        <v>13</v>
      </c>
      <c r="N41" s="128" t="str">
        <f>IF(クラブチーム用印刷シート!B92=0,"",クラブチーム用印刷シート!B92)</f>
        <v/>
      </c>
      <c r="O41" s="128" t="str">
        <f>IF(クラブチーム用印刷シート!E92=0,"",クラブチーム用印刷シート!E92)</f>
        <v/>
      </c>
      <c r="Q41" s="128">
        <v>13</v>
      </c>
      <c r="R41" s="128" t="str">
        <f>IF(クラブチーム用印刷シート!K92=0,"",クラブチーム用印刷シート!K92)</f>
        <v/>
      </c>
      <c r="S41" s="128" t="str">
        <f>IF(クラブチーム用印刷シート!N92=0,"",クラブチーム用印刷シート!N92)</f>
        <v/>
      </c>
    </row>
    <row r="42" spans="2:19" s="127" customFormat="1">
      <c r="B42" s="128">
        <v>14</v>
      </c>
      <c r="C42" s="130"/>
      <c r="D42" s="128" t="str">
        <f t="shared" si="2"/>
        <v/>
      </c>
      <c r="E42" s="128" t="str">
        <f t="shared" si="3"/>
        <v/>
      </c>
      <c r="G42" s="128">
        <v>14</v>
      </c>
      <c r="H42" s="130"/>
      <c r="I42" s="128" t="str">
        <f t="shared" si="4"/>
        <v/>
      </c>
      <c r="J42" s="128" t="str">
        <f t="shared" si="5"/>
        <v/>
      </c>
      <c r="M42" s="128">
        <v>14</v>
      </c>
      <c r="N42" s="128" t="str">
        <f>IF(クラブチーム用印刷シート!B93=0,"",クラブチーム用印刷シート!B93)</f>
        <v/>
      </c>
      <c r="O42" s="128" t="str">
        <f>IF(クラブチーム用印刷シート!E93=0,"",クラブチーム用印刷シート!E93)</f>
        <v/>
      </c>
      <c r="Q42" s="128">
        <v>14</v>
      </c>
      <c r="R42" s="128" t="str">
        <f>IF(クラブチーム用印刷シート!K93=0,"",クラブチーム用印刷シート!K93)</f>
        <v/>
      </c>
      <c r="S42" s="128" t="str">
        <f>IF(クラブチーム用印刷シート!N93=0,"",クラブチーム用印刷シート!N93)</f>
        <v/>
      </c>
    </row>
    <row r="43" spans="2:19" s="127" customFormat="1">
      <c r="B43" s="128">
        <v>15</v>
      </c>
      <c r="C43" s="130"/>
      <c r="D43" s="128" t="str">
        <f t="shared" si="2"/>
        <v/>
      </c>
      <c r="E43" s="128" t="str">
        <f t="shared" si="3"/>
        <v/>
      </c>
      <c r="G43" s="128">
        <v>15</v>
      </c>
      <c r="H43" s="130"/>
      <c r="I43" s="128" t="str">
        <f t="shared" si="4"/>
        <v/>
      </c>
      <c r="J43" s="128" t="str">
        <f t="shared" si="5"/>
        <v/>
      </c>
      <c r="M43" s="128">
        <v>15</v>
      </c>
      <c r="N43" s="128" t="str">
        <f>IF(クラブチーム用印刷シート!B94=0,"",クラブチーム用印刷シート!B94)</f>
        <v/>
      </c>
      <c r="O43" s="128" t="str">
        <f>IF(クラブチーム用印刷シート!E94=0,"",クラブチーム用印刷シート!E94)</f>
        <v/>
      </c>
      <c r="Q43" s="128">
        <v>15</v>
      </c>
      <c r="R43" s="128" t="str">
        <f>IF(クラブチーム用印刷シート!K94=0,"",クラブチーム用印刷シート!K94)</f>
        <v/>
      </c>
      <c r="S43" s="128" t="str">
        <f>IF(クラブチーム用印刷シート!N94=0,"",クラブチーム用印刷シート!N94)</f>
        <v/>
      </c>
    </row>
    <row r="44" spans="2:19" s="127" customFormat="1">
      <c r="B44" s="128">
        <v>16</v>
      </c>
      <c r="C44" s="130"/>
      <c r="D44" s="128" t="str">
        <f t="shared" si="2"/>
        <v/>
      </c>
      <c r="E44" s="128" t="str">
        <f t="shared" si="3"/>
        <v/>
      </c>
      <c r="G44" s="128">
        <v>16</v>
      </c>
      <c r="H44" s="130"/>
      <c r="I44" s="128" t="str">
        <f t="shared" si="4"/>
        <v/>
      </c>
      <c r="J44" s="128" t="str">
        <f t="shared" si="5"/>
        <v/>
      </c>
      <c r="M44" s="128">
        <v>16</v>
      </c>
      <c r="N44" s="128" t="str">
        <f>IF(クラブチーム用印刷シート!B95=0,"",クラブチーム用印刷シート!B95)</f>
        <v/>
      </c>
      <c r="O44" s="128" t="str">
        <f>IF(クラブチーム用印刷シート!E95=0,"",クラブチーム用印刷シート!E95)</f>
        <v/>
      </c>
      <c r="Q44" s="128">
        <v>16</v>
      </c>
      <c r="R44" s="128" t="str">
        <f>IF(クラブチーム用印刷シート!K95=0,"",クラブチーム用印刷シート!K95)</f>
        <v/>
      </c>
      <c r="S44" s="128" t="str">
        <f>IF(クラブチーム用印刷シート!N95=0,"",クラブチーム用印刷シート!N95)</f>
        <v/>
      </c>
    </row>
    <row r="45" spans="2:19" s="127" customFormat="1">
      <c r="B45" s="128">
        <v>17</v>
      </c>
      <c r="C45" s="130"/>
      <c r="D45" s="128" t="str">
        <f t="shared" si="2"/>
        <v/>
      </c>
      <c r="E45" s="128" t="str">
        <f t="shared" si="3"/>
        <v/>
      </c>
      <c r="G45" s="128">
        <v>17</v>
      </c>
      <c r="H45" s="130"/>
      <c r="I45" s="128" t="str">
        <f t="shared" si="4"/>
        <v/>
      </c>
      <c r="J45" s="128" t="str">
        <f t="shared" si="5"/>
        <v/>
      </c>
      <c r="M45" s="128">
        <v>17</v>
      </c>
      <c r="N45" s="128" t="str">
        <f>IF(クラブチーム用印刷シート!B118=0,"",クラブチーム用印刷シート!B118)</f>
        <v/>
      </c>
      <c r="O45" s="128" t="str">
        <f>IF(クラブチーム用印刷シート!E118=0,"",クラブチーム用印刷シート!E118)</f>
        <v/>
      </c>
      <c r="Q45" s="128">
        <v>17</v>
      </c>
      <c r="R45" s="128" t="str">
        <f>IF(クラブチーム用印刷シート!K118=0,"",クラブチーム用印刷シート!K118)</f>
        <v/>
      </c>
      <c r="S45" s="128" t="str">
        <f>IF(クラブチーム用印刷シート!N118=0,"",クラブチーム用印刷シート!N118)</f>
        <v/>
      </c>
    </row>
    <row r="46" spans="2:19" s="127" customFormat="1">
      <c r="B46" s="128">
        <v>18</v>
      </c>
      <c r="C46" s="130"/>
      <c r="D46" s="128" t="str">
        <f t="shared" si="2"/>
        <v/>
      </c>
      <c r="E46" s="128" t="str">
        <f t="shared" si="3"/>
        <v/>
      </c>
      <c r="G46" s="128">
        <v>18</v>
      </c>
      <c r="H46" s="130"/>
      <c r="I46" s="128" t="str">
        <f t="shared" si="4"/>
        <v/>
      </c>
      <c r="J46" s="128" t="str">
        <f t="shared" si="5"/>
        <v/>
      </c>
      <c r="M46" s="128">
        <v>18</v>
      </c>
      <c r="N46" s="128" t="str">
        <f>IF(クラブチーム用印刷シート!B119=0,"",クラブチーム用印刷シート!B119)</f>
        <v/>
      </c>
      <c r="O46" s="128" t="str">
        <f>IF(クラブチーム用印刷シート!E119=0,"",クラブチーム用印刷シート!E119)</f>
        <v/>
      </c>
      <c r="Q46" s="128">
        <v>18</v>
      </c>
      <c r="R46" s="128" t="str">
        <f>IF(クラブチーム用印刷シート!K119=0,"",クラブチーム用印刷シート!K119)</f>
        <v/>
      </c>
      <c r="S46" s="128" t="str">
        <f>IF(クラブチーム用印刷シート!N119=0,"",クラブチーム用印刷シート!N119)</f>
        <v/>
      </c>
    </row>
    <row r="47" spans="2:19" s="127" customFormat="1">
      <c r="B47" s="128">
        <v>19</v>
      </c>
      <c r="C47" s="130"/>
      <c r="D47" s="128" t="str">
        <f t="shared" si="2"/>
        <v/>
      </c>
      <c r="E47" s="128" t="str">
        <f t="shared" si="3"/>
        <v/>
      </c>
      <c r="G47" s="128">
        <v>19</v>
      </c>
      <c r="H47" s="130"/>
      <c r="I47" s="128" t="str">
        <f t="shared" si="4"/>
        <v/>
      </c>
      <c r="J47" s="128" t="str">
        <f t="shared" si="5"/>
        <v/>
      </c>
      <c r="M47" s="128">
        <v>19</v>
      </c>
      <c r="N47" s="128" t="str">
        <f>IF(クラブチーム用印刷シート!B120=0,"",クラブチーム用印刷シート!B120)</f>
        <v/>
      </c>
      <c r="O47" s="128" t="str">
        <f>IF(クラブチーム用印刷シート!E120=0,"",クラブチーム用印刷シート!E120)</f>
        <v/>
      </c>
      <c r="Q47" s="128">
        <v>19</v>
      </c>
      <c r="R47" s="128" t="str">
        <f>IF(クラブチーム用印刷シート!K120=0,"",クラブチーム用印刷シート!K120)</f>
        <v/>
      </c>
      <c r="S47" s="128" t="str">
        <f>IF(クラブチーム用印刷シート!N120=0,"",クラブチーム用印刷シート!N120)</f>
        <v/>
      </c>
    </row>
    <row r="48" spans="2:19" s="127" customFormat="1">
      <c r="B48" s="128">
        <v>20</v>
      </c>
      <c r="C48" s="130"/>
      <c r="D48" s="128" t="str">
        <f t="shared" si="2"/>
        <v/>
      </c>
      <c r="E48" s="128" t="str">
        <f t="shared" si="3"/>
        <v/>
      </c>
      <c r="G48" s="128">
        <v>20</v>
      </c>
      <c r="H48" s="130"/>
      <c r="I48" s="128" t="str">
        <f t="shared" si="4"/>
        <v/>
      </c>
      <c r="J48" s="128" t="str">
        <f t="shared" si="5"/>
        <v/>
      </c>
      <c r="M48" s="128">
        <v>20</v>
      </c>
      <c r="N48" s="128" t="str">
        <f>IF(クラブチーム用印刷シート!B121=0,"",クラブチーム用印刷シート!B121)</f>
        <v/>
      </c>
      <c r="O48" s="128" t="str">
        <f>IF(クラブチーム用印刷シート!E121=0,"",クラブチーム用印刷シート!E121)</f>
        <v/>
      </c>
      <c r="Q48" s="128">
        <v>20</v>
      </c>
      <c r="R48" s="128" t="str">
        <f>IF(クラブチーム用印刷シート!K121=0,"",クラブチーム用印刷シート!K121)</f>
        <v/>
      </c>
      <c r="S48" s="128" t="str">
        <f>IF(クラブチーム用印刷シート!N121=0,"",クラブチーム用印刷シート!N121)</f>
        <v/>
      </c>
    </row>
  </sheetData>
  <mergeCells count="8">
    <mergeCell ref="N28:O28"/>
    <mergeCell ref="R28:S28"/>
    <mergeCell ref="B3:C3"/>
    <mergeCell ref="D3:E3"/>
    <mergeCell ref="B5:D5"/>
    <mergeCell ref="G5:I5"/>
    <mergeCell ref="B28:E28"/>
    <mergeCell ref="G28:J28"/>
  </mergeCells>
  <phoneticPr fontId="22"/>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学校番号一覧</vt:lpstr>
      <vt:lpstr>４月２９日，３０日申込入力シート</vt:lpstr>
      <vt:lpstr>県中学生大会印刷シート</vt:lpstr>
      <vt:lpstr>クラブチーム用入力シート</vt:lpstr>
      <vt:lpstr>クラブチーム用印刷シート</vt:lpstr>
      <vt:lpstr>（クラブチームのみ）チーム内ランク入力シート</vt:lpstr>
      <vt:lpstr>'（クラブチームのみ）チーム内ランク入力シート'!Print_Area</vt:lpstr>
      <vt:lpstr>'４月２９日，３０日申込入力シート'!Print_Area</vt:lpstr>
      <vt:lpstr>クラブチーム用印刷シート!Print_Area</vt:lpstr>
      <vt:lpstr>クラブチーム用入力シート!Print_Area</vt:lpstr>
      <vt:lpstr>県中学生大会印刷シート!Print_Area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大府市</dc:creator>
  <cp:lastModifiedBy>大府市教育委員会</cp:lastModifiedBy>
  <cp:lastPrinted>2014-03-07T05:52:51Z</cp:lastPrinted>
  <dcterms:created xsi:type="dcterms:W3CDTF">2009-11-06T07:24:21Z</dcterms:created>
  <dcterms:modified xsi:type="dcterms:W3CDTF">2017-02-27T01:09:19Z</dcterms:modified>
</cp:coreProperties>
</file>